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9030" tabRatio="816" activeTab="2"/>
  </bookViews>
  <sheets>
    <sheet name="Yleistiedot" sheetId="4" r:id="rId1"/>
    <sheet name="KP1" sheetId="72" r:id="rId2"/>
    <sheet name="KP2" sheetId="21" r:id="rId3"/>
  </sheets>
  <definedNames>
    <definedName name="sp_Version" hidden="1">Yleistiedot!$C$36</definedName>
  </definedNames>
  <calcPr calcId="152511"/>
</workbook>
</file>

<file path=xl/calcChain.xml><?xml version="1.0" encoding="utf-8"?>
<calcChain xmlns="http://schemas.openxmlformats.org/spreadsheetml/2006/main">
  <c r="H77" i="21" l="1"/>
  <c r="H76" i="21"/>
  <c r="H69" i="21"/>
  <c r="H68" i="21"/>
  <c r="H65" i="21"/>
  <c r="H64" i="21"/>
  <c r="H63" i="21" s="1"/>
  <c r="Q63" i="21"/>
  <c r="P63" i="21"/>
  <c r="O63" i="21"/>
  <c r="N63" i="21"/>
  <c r="M63" i="21"/>
  <c r="L63" i="21"/>
  <c r="K63" i="21"/>
  <c r="J63" i="21"/>
  <c r="I63" i="21"/>
  <c r="H59" i="21"/>
  <c r="Q54" i="21"/>
  <c r="P54" i="21"/>
  <c r="O54" i="21"/>
  <c r="N54" i="21"/>
  <c r="M54" i="21"/>
  <c r="L54" i="21"/>
  <c r="K54" i="21"/>
  <c r="J54" i="21"/>
  <c r="I54" i="21"/>
  <c r="H53" i="21"/>
  <c r="H52" i="21"/>
  <c r="H51" i="21"/>
  <c r="H50" i="21"/>
  <c r="Q47" i="21"/>
  <c r="P47" i="21"/>
  <c r="O47" i="21"/>
  <c r="N47" i="21"/>
  <c r="M47" i="21"/>
  <c r="L47" i="21"/>
  <c r="K47" i="21"/>
  <c r="J47" i="21"/>
  <c r="I47" i="21"/>
  <c r="H46" i="21"/>
  <c r="H47" i="21" s="1"/>
  <c r="H45" i="21"/>
  <c r="Q40" i="21"/>
  <c r="P40" i="21"/>
  <c r="O40" i="21"/>
  <c r="N40" i="21"/>
  <c r="M40" i="21"/>
  <c r="L40" i="21"/>
  <c r="K40" i="21"/>
  <c r="J40" i="21"/>
  <c r="I40" i="21"/>
  <c r="H40" i="21"/>
  <c r="H39" i="21"/>
  <c r="H36" i="21"/>
  <c r="Q34" i="21"/>
  <c r="P34" i="21"/>
  <c r="O34" i="21"/>
  <c r="N34" i="21"/>
  <c r="M34" i="21"/>
  <c r="L34" i="21"/>
  <c r="K34" i="21"/>
  <c r="J34" i="21"/>
  <c r="I34" i="21"/>
  <c r="H33" i="21"/>
  <c r="H34" i="21" s="1"/>
  <c r="H30" i="21"/>
  <c r="H22" i="21" s="1"/>
  <c r="Q28" i="21"/>
  <c r="P28" i="21"/>
  <c r="O28" i="21"/>
  <c r="N28" i="21"/>
  <c r="M28" i="21"/>
  <c r="L28" i="21"/>
  <c r="K28" i="21"/>
  <c r="J28" i="21"/>
  <c r="I28" i="21"/>
  <c r="H27" i="21"/>
  <c r="H28" i="21" s="1"/>
  <c r="H26" i="21"/>
  <c r="Q24" i="21"/>
  <c r="P24" i="21"/>
  <c r="O24" i="21"/>
  <c r="N24" i="21"/>
  <c r="M24" i="21"/>
  <c r="L24" i="21"/>
  <c r="K24" i="21"/>
  <c r="J24" i="21"/>
  <c r="I24" i="21"/>
  <c r="Q22" i="21"/>
  <c r="Q23" i="21" s="1"/>
  <c r="Q42" i="21"/>
  <c r="P22" i="21"/>
  <c r="P42" i="21" s="1"/>
  <c r="O22" i="21"/>
  <c r="O23" i="21"/>
  <c r="N22" i="21"/>
  <c r="N42" i="21" s="1"/>
  <c r="M22" i="21"/>
  <c r="M23" i="21" s="1"/>
  <c r="M42" i="21"/>
  <c r="L22" i="21"/>
  <c r="L42" i="21" s="1"/>
  <c r="K22" i="21"/>
  <c r="K42" i="21"/>
  <c r="J22" i="21"/>
  <c r="J42" i="21"/>
  <c r="I22" i="21"/>
  <c r="I42" i="21"/>
  <c r="H21" i="21"/>
  <c r="H31" i="72"/>
  <c r="H30" i="72"/>
  <c r="H29" i="72"/>
  <c r="H28" i="72"/>
  <c r="H27" i="72"/>
  <c r="H26" i="72"/>
  <c r="H25" i="72"/>
  <c r="H24" i="72"/>
  <c r="H23" i="72"/>
  <c r="Q20" i="21"/>
  <c r="P20" i="21"/>
  <c r="O20" i="21"/>
  <c r="N20" i="21"/>
  <c r="M20" i="21"/>
  <c r="L20" i="21"/>
  <c r="K20" i="21"/>
  <c r="J20" i="21"/>
  <c r="I20" i="21"/>
  <c r="B36" i="4"/>
  <c r="B3" i="4"/>
  <c r="H54" i="21"/>
  <c r="K23" i="21"/>
  <c r="O42" i="21"/>
  <c r="J23" i="21"/>
  <c r="N23" i="21"/>
  <c r="H24" i="21"/>
  <c r="I23" i="21"/>
  <c r="H23" i="21" l="1"/>
  <c r="H42" i="21"/>
  <c r="L23" i="21"/>
  <c r="P23" i="21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</commentList>
</comments>
</file>

<file path=xl/sharedStrings.xml><?xml version="1.0" encoding="utf-8"?>
<sst xmlns="http://schemas.openxmlformats.org/spreadsheetml/2006/main" count="251" uniqueCount="133">
  <si>
    <t>1234567</t>
  </si>
  <si>
    <t>Kieli/Språk/Language:</t>
  </si>
  <si>
    <t>EUR</t>
  </si>
  <si>
    <t>Allmänna uppgifter:</t>
  </si>
  <si>
    <t>R</t>
  </si>
  <si>
    <t>05</t>
  </si>
  <si>
    <t>1.1.2009</t>
  </si>
  <si>
    <t>1.0.1</t>
  </si>
  <si>
    <t>10</t>
  </si>
  <si>
    <t>FINANSINSPEKTIONEN</t>
  </si>
  <si>
    <t>Daterad</t>
  </si>
  <si>
    <t>Ersätter</t>
  </si>
  <si>
    <t>Gäller från</t>
  </si>
  <si>
    <t>1000 EUR / procenttal med två decimaler</t>
  </si>
  <si>
    <t>Uppgiftslämnarkategorier:</t>
  </si>
  <si>
    <t>Frekvens:</t>
  </si>
  <si>
    <t>Svarsnoggrannhet:</t>
  </si>
  <si>
    <t>Inlämningstid:</t>
  </si>
  <si>
    <t>Radnr</t>
  </si>
  <si>
    <t>Knr</t>
  </si>
  <si>
    <t>Handläggarens kontaktinformation:</t>
  </si>
  <si>
    <t>E-postadress:</t>
  </si>
  <si>
    <t>Telefonnummer:</t>
  </si>
  <si>
    <t>Namn:</t>
  </si>
  <si>
    <t>Föreskrifter och anvisningar:</t>
  </si>
  <si>
    <t>KP1</t>
  </si>
  <si>
    <t>201, 210</t>
  </si>
  <si>
    <t>20</t>
  </si>
  <si>
    <t>25</t>
  </si>
  <si>
    <t>15</t>
  </si>
  <si>
    <t>30</t>
  </si>
  <si>
    <t>40</t>
  </si>
  <si>
    <t>35</t>
  </si>
  <si>
    <t>45</t>
  </si>
  <si>
    <t>50</t>
  </si>
  <si>
    <t>60</t>
  </si>
  <si>
    <t>65</t>
  </si>
  <si>
    <t>70</t>
  </si>
  <si>
    <t>75</t>
  </si>
  <si>
    <t>80</t>
  </si>
  <si>
    <t>90</t>
  </si>
  <si>
    <t>KP2</t>
  </si>
  <si>
    <t>KP</t>
  </si>
  <si>
    <t>-</t>
  </si>
  <si>
    <t>55</t>
  </si>
  <si>
    <t>85</t>
  </si>
  <si>
    <t>Kvartalsvis</t>
  </si>
  <si>
    <t>Inom 15 bankdagar</t>
  </si>
  <si>
    <t>7/2012</t>
  </si>
  <si>
    <t>31.12.2012</t>
  </si>
  <si>
    <t>26.7.2012</t>
  </si>
  <si>
    <t>I kolumn 20 rapporteras namn på eller kod för poolen (max. 250 tecken), som ska stå oförändrat från en rapportperiod till följande.</t>
  </si>
  <si>
    <t>Nummer</t>
  </si>
  <si>
    <t>Namn på poolen</t>
  </si>
  <si>
    <t>Pool 1</t>
  </si>
  <si>
    <t>Pool 2</t>
  </si>
  <si>
    <t>Pool 3</t>
  </si>
  <si>
    <t>Pool 4</t>
  </si>
  <si>
    <t>Pool 5</t>
  </si>
  <si>
    <t>Pool 6</t>
  </si>
  <si>
    <t>Pool 7</t>
  </si>
  <si>
    <t>Pool 8</t>
  </si>
  <si>
    <t>Pool 9</t>
  </si>
  <si>
    <t>Rapport över hypoteksbanksverksamhet</t>
  </si>
  <si>
    <t>Lånepooler</t>
  </si>
  <si>
    <t>Pooler sammanlagt</t>
  </si>
  <si>
    <t>Summa emitterade säkerställda obligationer</t>
  </si>
  <si>
    <t>Samlade krediter som ställts som säkerhet för säkerställda obligationer</t>
  </si>
  <si>
    <t>Andel av översäkerhet</t>
  </si>
  <si>
    <t>Översäkerhetsprocent</t>
  </si>
  <si>
    <t>Summa nuvärde på kassaflöden av säkerheter för säkerställda obligationer</t>
  </si>
  <si>
    <t>Summa nuvärde på betalningsförpliktelser orsakade av säkerställda obligationer</t>
  </si>
  <si>
    <t>Översäkerhetsprocent beräknad på nuvärdena</t>
  </si>
  <si>
    <t>Krav för säkerheter</t>
  </si>
  <si>
    <t>Bostadskrediter</t>
  </si>
  <si>
    <t>Genomsnittlig LtV-procent</t>
  </si>
  <si>
    <t>Genomsnittlig LtV-procent för bostadskrediter som ingår i samlade säkerheter</t>
  </si>
  <si>
    <t>Antal</t>
  </si>
  <si>
    <t>Genomsnittligt kreditbelopp (medelsaldo)</t>
  </si>
  <si>
    <t>Affärsfastighetskrediter</t>
  </si>
  <si>
    <t>Genomsnittlig LtV-procent för affärsfastighetskrediter som ingår i samlade säkerheter</t>
  </si>
  <si>
    <t>Andel av affärsfastighetskrediter</t>
  </si>
  <si>
    <t>Om värdet på rad R 45 25 överstiger 10 %, beror detta på villkoren för de säkerställda obligationerna?</t>
  </si>
  <si>
    <t>Offentliga krediter</t>
  </si>
  <si>
    <t>Fyllnadssäkerheter - 15 § i HBL</t>
  </si>
  <si>
    <t>Obligationer och andra skuldförbindelser - 15 § 1 mom. 1 punkten i HBL</t>
  </si>
  <si>
    <t>Proprieborgen som ställts av offentliga samfund eller kreditinstitut - 15 § 1 mom. 2 punkten i HBL</t>
  </si>
  <si>
    <t>Kreditförsäkringar som beviljats av försäkringsbolag - 15 § 1 mom. 3 punkten i HBL</t>
  </si>
  <si>
    <t>Kontanter / inlåning - 15 § 1 mom. 4 punkten i HBL</t>
  </si>
  <si>
    <t>Summa fyllnadssäkerheter i euro</t>
  </si>
  <si>
    <t>Summa fyllnadssäkerheter i procent av krediter som ingår i samlade säkerheter (högst 20 %)</t>
  </si>
  <si>
    <t>Fyllnadssäkerheter bestående av fordringar på kreditinstitut i procent av krediter som ingår i samlade säkerheter (högst 15 %)</t>
  </si>
  <si>
    <t>Värdeförändringar i samlade säkerheter - 14 § 1 mom. i HBL</t>
  </si>
  <si>
    <t>Summa marknadsvärde på säkerheter i bostäder och affärsfastigheter beräknat med statistiska metoder</t>
  </si>
  <si>
    <t>Marknadsvärde på säkerheter i bostäder beräknat med statistiska metoder</t>
  </si>
  <si>
    <t>Marknadsvärde på säkerheter i affärsfastigheter beräknat med statistiska metoder</t>
  </si>
  <si>
    <t>Summa verkligt värde på säkerheter i bostäder och affärsfastigheter registrerat i bankens egna system</t>
  </si>
  <si>
    <t>Verkligt värde på säkerheter i bostäder registrerat i bankens system</t>
  </si>
  <si>
    <t>Verkligt värde på säkerheter i affärsfastigheter registrerat i bankens system</t>
  </si>
  <si>
    <t>Krav för mellankrediter - 16 § 6 mom. i HBL</t>
  </si>
  <si>
    <t>Värde på krediter som ställts som säkerhet för mellankrediter</t>
  </si>
  <si>
    <t>Kapital i mellankrediterna</t>
  </si>
  <si>
    <t>Likviditetskrav - 17 § i HBL</t>
  </si>
  <si>
    <t>Återstående genomsnittlig lånetid för säkerställda obligationer per pool</t>
  </si>
  <si>
    <t>Återstående genomsnittlig lånetid för alla säkerställda obligationer i registret</t>
  </si>
  <si>
    <t>Genomsnittlig lånetid per pool för krediter som ställts som säkerhet</t>
  </si>
  <si>
    <t>Genomsnittlig lånetid för alla krediter i obligationsregistret enligt 17 § 1 mom. HBL</t>
  </si>
  <si>
    <t>Inflytande räntor och inbetalningar från motparter i derivatavtal under följande 12 månader</t>
  </si>
  <si>
    <t>Räntebetalningar och utbetalningar till motparter i derivatavtal under följande 12 månader</t>
  </si>
  <si>
    <t>Är differensen mellan inkommande och utgående räntekassaflöden positiv för vilken period som helst av 12 på varandra följande kalendermånader (inkl. derivatavtal) med beaktande av räntestresscenariet (Nej=0, Ja=1)</t>
  </si>
  <si>
    <t>Förändringar i registret</t>
  </si>
  <si>
    <t>Samlade krediter registrerade enligt 12 § i HBL som inte överhuvudtaget har inräknats i värdet på samlade säkerheter</t>
  </si>
  <si>
    <t>Samlade krediter på rad 85 i procent av värdet på samlade säkerheter</t>
  </si>
  <si>
    <t>Antal krediter som avförts från registret enligt 14 § 1 mom. i HBL efter föregående rapport</t>
  </si>
  <si>
    <t>Samlade krediter som avförts från registret enligt 14 § 1 mom. i HBL efter föregående rapport</t>
  </si>
  <si>
    <t>Antal krediter som avförts från registret enligt 16 § 2 mom. i HBL efter föregående rapport</t>
  </si>
  <si>
    <t>Samlade krediter som avförts från registret enligt 16 § 2 mom. i HBL efter föregående rapport</t>
  </si>
  <si>
    <t>20.8.2012</t>
  </si>
  <si>
    <t>Uppgiftslämnarkategori:</t>
  </si>
  <si>
    <t>Rapportör:</t>
  </si>
  <si>
    <t>ID-typ:</t>
  </si>
  <si>
    <t>ID-kod:</t>
  </si>
  <si>
    <t>Rapportdatum: (ååååmmdd)</t>
  </si>
  <si>
    <t>Rapportperiod: (ååååmmdd)</t>
  </si>
  <si>
    <t>Funktionskod (1 = första rapport, 2 = korrigering)</t>
  </si>
  <si>
    <t>Rapportvaluta:</t>
  </si>
  <si>
    <t>Till Finansinspektionen</t>
  </si>
  <si>
    <t>Uppgifterna sänds till:</t>
  </si>
  <si>
    <t>För definitionerna svarar:</t>
  </si>
  <si>
    <t>Gäller från:</t>
  </si>
  <si>
    <t>Version:</t>
  </si>
  <si>
    <t>SV</t>
  </si>
  <si>
    <t>Finansinspektionen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</si>
</sst>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mk&quot;;\-#,##0\ &quot;mk&quot;"/>
    <numFmt numFmtId="165" formatCode="General_)"/>
    <numFmt numFmtId="166" formatCode="[=1]0;[=2]0;&quot;VIRHE!&quot;;&quot;VIRHE!&quot;"/>
    <numFmt numFmtId="167" formatCode="&quot;&quot;;&quot;&quot;;&quot;&quot;;&quot;&quot;"/>
    <numFmt numFmtId="168" formatCode="0;0;0;&quot;&quot;"/>
    <numFmt numFmtId="169" formatCode="[&lt;100]&quot;VIRHE!&quot;;[&gt;999]&quot;VIRHE!&quot;;0;&quot;VIRHE!&quot;"/>
    <numFmt numFmtId="170" formatCode=";;;"/>
    <numFmt numFmtId="171" formatCode="[&lt;19960101]&quot;VIRHE!&quot;;[&gt;20501231]&quot;VIRHE!&quot;;0;&quot;VIRHE!&quot;"/>
    <numFmt numFmtId="172" formatCode="[&lt;1]&quot;VIRHE!&quot;;[&gt;2]&quot;VIRHE!&quot;;0;&quot;VIRHE!&quot;"/>
    <numFmt numFmtId="173" formatCode="0.0"/>
    <numFmt numFmtId="174" formatCode="#,##0.00;[Red]\-#,##0.00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b/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sz val="14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14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164" fontId="5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11" fillId="0" borderId="0" xfId="187" applyFont="1" applyFill="1" applyAlignment="1" applyProtection="1">
      <alignment vertical="center"/>
    </xf>
    <xf numFmtId="0" fontId="11" fillId="0" borderId="0" xfId="187" applyFont="1" applyFill="1" applyAlignment="1" applyProtection="1">
      <alignment horizontal="center" vertical="center"/>
    </xf>
    <xf numFmtId="0" fontId="15" fillId="0" borderId="0" xfId="187" applyFont="1" applyFill="1" applyAlignment="1" applyProtection="1">
      <alignment horizontal="right" vertical="center"/>
    </xf>
    <xf numFmtId="0" fontId="11" fillId="0" borderId="0" xfId="187" applyFont="1" applyFill="1" applyAlignment="1" applyProtection="1">
      <alignment horizontal="left" vertical="center"/>
    </xf>
    <xf numFmtId="165" fontId="11" fillId="0" borderId="0" xfId="184" applyNumberFormat="1" applyFont="1" applyFill="1" applyAlignment="1" applyProtection="1">
      <alignment horizontal="left" vertical="center"/>
    </xf>
    <xf numFmtId="165" fontId="15" fillId="0" borderId="0" xfId="187" applyNumberFormat="1" applyFont="1" applyFill="1" applyAlignment="1" applyProtection="1">
      <alignment horizontal="right" vertical="center"/>
    </xf>
    <xf numFmtId="165" fontId="11" fillId="0" borderId="0" xfId="187" applyNumberFormat="1" applyFont="1" applyFill="1" applyAlignment="1" applyProtection="1">
      <alignment vertical="center"/>
    </xf>
    <xf numFmtId="0" fontId="11" fillId="0" borderId="1" xfId="187" applyFont="1" applyFill="1" applyBorder="1" applyAlignment="1" applyProtection="1">
      <alignment horizontal="center" vertical="center"/>
    </xf>
    <xf numFmtId="0" fontId="14" fillId="0" borderId="0" xfId="187" applyFont="1" applyFill="1" applyAlignment="1" applyProtection="1">
      <alignment vertical="center"/>
    </xf>
    <xf numFmtId="0" fontId="14" fillId="0" borderId="0" xfId="187" applyFont="1" applyFill="1" applyBorder="1" applyAlignment="1" applyProtection="1">
      <alignment vertical="center"/>
    </xf>
    <xf numFmtId="0" fontId="11" fillId="0" borderId="0" xfId="187" applyFont="1" applyFill="1" applyProtection="1"/>
    <xf numFmtId="49" fontId="11" fillId="0" borderId="0" xfId="187" applyNumberFormat="1" applyFont="1" applyFill="1" applyProtection="1"/>
    <xf numFmtId="168" fontId="11" fillId="2" borderId="2" xfId="201" applyNumberFormat="1" applyFont="1" applyFill="1" applyBorder="1" applyProtection="1">
      <protection hidden="1"/>
    </xf>
    <xf numFmtId="0" fontId="16" fillId="2" borderId="3" xfId="201" applyFont="1" applyFill="1" applyBorder="1" applyAlignment="1" applyProtection="1">
      <alignment horizontal="center" vertical="top"/>
      <protection hidden="1"/>
    </xf>
    <xf numFmtId="167" fontId="11" fillId="0" borderId="0" xfId="201" applyNumberFormat="1" applyFont="1" applyFill="1" applyProtection="1">
      <protection hidden="1"/>
    </xf>
    <xf numFmtId="0" fontId="11" fillId="0" borderId="0" xfId="201" applyFont="1" applyFill="1" applyProtection="1">
      <protection hidden="1"/>
    </xf>
    <xf numFmtId="0" fontId="16" fillId="0" borderId="0" xfId="201" applyFont="1" applyFill="1" applyAlignment="1" applyProtection="1">
      <alignment horizontal="right"/>
      <protection hidden="1"/>
    </xf>
    <xf numFmtId="0" fontId="14" fillId="2" borderId="4" xfId="201" applyNumberFormat="1" applyFont="1" applyFill="1" applyBorder="1" applyAlignment="1" applyProtection="1">
      <alignment horizontal="left"/>
    </xf>
    <xf numFmtId="168" fontId="11" fillId="2" borderId="0" xfId="201" applyNumberFormat="1" applyFont="1" applyFill="1" applyBorder="1" applyProtection="1">
      <protection hidden="1"/>
    </xf>
    <xf numFmtId="0" fontId="16" fillId="2" borderId="5" xfId="201" applyFont="1" applyFill="1" applyBorder="1" applyProtection="1">
      <protection hidden="1"/>
    </xf>
    <xf numFmtId="167" fontId="11" fillId="2" borderId="0" xfId="201" quotePrefix="1" applyNumberFormat="1" applyFont="1" applyFill="1" applyBorder="1" applyProtection="1">
      <protection hidden="1"/>
    </xf>
    <xf numFmtId="0" fontId="11" fillId="2" borderId="5" xfId="201" applyFont="1" applyFill="1" applyBorder="1" applyProtection="1">
      <protection hidden="1"/>
    </xf>
    <xf numFmtId="167" fontId="11" fillId="2" borderId="0" xfId="201" applyNumberFormat="1" applyFont="1" applyFill="1" applyBorder="1" applyProtection="1">
      <protection hidden="1"/>
    </xf>
    <xf numFmtId="0" fontId="11" fillId="2" borderId="0" xfId="201" applyFont="1" applyFill="1" applyBorder="1" applyProtection="1">
      <protection hidden="1"/>
    </xf>
    <xf numFmtId="0" fontId="11" fillId="2" borderId="6" xfId="201" applyFont="1" applyFill="1" applyBorder="1" applyProtection="1">
      <protection hidden="1"/>
    </xf>
    <xf numFmtId="0" fontId="11" fillId="0" borderId="0" xfId="201" applyFont="1" applyProtection="1"/>
    <xf numFmtId="0" fontId="16" fillId="0" borderId="0" xfId="201" applyFont="1" applyFill="1" applyProtection="1">
      <protection hidden="1"/>
    </xf>
    <xf numFmtId="170" fontId="11" fillId="0" borderId="0" xfId="201" applyNumberFormat="1" applyFont="1" applyFill="1" applyProtection="1">
      <protection hidden="1"/>
    </xf>
    <xf numFmtId="170" fontId="18" fillId="0" borderId="0" xfId="187" applyNumberFormat="1" applyFont="1" applyFill="1" applyAlignment="1" applyProtection="1">
      <alignment vertical="center"/>
    </xf>
    <xf numFmtId="170" fontId="11" fillId="0" borderId="0" xfId="201" quotePrefix="1" applyNumberFormat="1" applyFont="1" applyFill="1" applyProtection="1">
      <protection hidden="1"/>
    </xf>
    <xf numFmtId="167" fontId="11" fillId="0" borderId="0" xfId="201" applyNumberFormat="1" applyFont="1" applyProtection="1">
      <protection hidden="1"/>
    </xf>
    <xf numFmtId="170" fontId="17" fillId="0" borderId="0" xfId="201" quotePrefix="1" applyNumberFormat="1" applyFont="1" applyFill="1" applyProtection="1">
      <protection hidden="1"/>
    </xf>
    <xf numFmtId="165" fontId="20" fillId="0" borderId="0" xfId="185" applyNumberFormat="1" applyFont="1" applyFill="1" applyAlignment="1" applyProtection="1">
      <alignment horizontal="left" vertical="center"/>
    </xf>
    <xf numFmtId="0" fontId="11" fillId="0" borderId="0" xfId="188" applyFont="1" applyProtection="1"/>
    <xf numFmtId="0" fontId="11" fillId="0" borderId="0" xfId="0" applyFont="1" applyProtection="1"/>
    <xf numFmtId="0" fontId="18" fillId="0" borderId="0" xfId="187" applyFont="1" applyFill="1" applyProtection="1"/>
    <xf numFmtId="0" fontId="18" fillId="0" borderId="0" xfId="187" applyFont="1" applyFill="1" applyAlignment="1" applyProtection="1">
      <alignment vertical="center"/>
    </xf>
    <xf numFmtId="0" fontId="13" fillId="0" borderId="0" xfId="187" applyFont="1" applyFill="1" applyAlignment="1" applyProtection="1">
      <alignment vertical="center"/>
    </xf>
    <xf numFmtId="0" fontId="18" fillId="0" borderId="0" xfId="187" applyFont="1" applyFill="1" applyAlignment="1" applyProtection="1">
      <alignment horizontal="center" vertical="center"/>
    </xf>
    <xf numFmtId="3" fontId="18" fillId="3" borderId="1" xfId="187" applyNumberFormat="1" applyFont="1" applyFill="1" applyBorder="1" applyAlignment="1" applyProtection="1">
      <alignment horizontal="right" vertical="center"/>
      <protection locked="0"/>
    </xf>
    <xf numFmtId="3" fontId="18" fillId="5" borderId="1" xfId="187" applyNumberFormat="1" applyFont="1" applyFill="1" applyBorder="1" applyAlignment="1" applyProtection="1">
      <alignment horizontal="right" vertical="center"/>
    </xf>
    <xf numFmtId="0" fontId="12" fillId="2" borderId="7" xfId="201" applyNumberFormat="1" applyFont="1" applyFill="1" applyBorder="1" applyAlignment="1" applyProtection="1">
      <alignment horizontal="left" vertical="center" wrapText="1"/>
      <protection hidden="1"/>
    </xf>
    <xf numFmtId="0" fontId="11" fillId="2" borderId="4" xfId="201" applyFont="1" applyFill="1" applyBorder="1" applyAlignment="1" applyProtection="1">
      <alignment horizontal="left" vertical="center"/>
      <protection hidden="1"/>
    </xf>
    <xf numFmtId="0" fontId="19" fillId="2" borderId="4" xfId="201" applyFont="1" applyFill="1" applyBorder="1" applyAlignment="1" applyProtection="1">
      <alignment horizontal="left" vertical="center"/>
      <protection hidden="1"/>
    </xf>
    <xf numFmtId="0" fontId="14" fillId="2" borderId="4" xfId="201" applyFont="1" applyFill="1" applyBorder="1" applyAlignment="1" applyProtection="1">
      <alignment horizontal="left" vertical="center"/>
      <protection hidden="1"/>
    </xf>
    <xf numFmtId="0" fontId="11" fillId="2" borderId="4" xfId="201" applyFont="1" applyFill="1" applyBorder="1" applyAlignment="1" applyProtection="1">
      <alignment horizontal="left" vertical="center"/>
    </xf>
    <xf numFmtId="0" fontId="11" fillId="2" borderId="8" xfId="201" applyFont="1" applyFill="1" applyBorder="1" applyAlignment="1" applyProtection="1">
      <alignment horizontal="left" vertical="center"/>
    </xf>
    <xf numFmtId="0" fontId="11" fillId="2" borderId="8" xfId="201" applyFont="1" applyFill="1" applyBorder="1" applyAlignment="1" applyProtection="1">
      <alignment horizontal="left" vertical="center"/>
      <protection hidden="1"/>
    </xf>
    <xf numFmtId="0" fontId="11" fillId="0" borderId="0" xfId="201" applyFont="1" applyAlignment="1" applyProtection="1">
      <alignment horizontal="left" vertical="center"/>
    </xf>
    <xf numFmtId="0" fontId="11" fillId="0" borderId="0" xfId="201" applyFont="1" applyFill="1" applyAlignment="1" applyProtection="1">
      <alignment horizontal="left" vertical="center" wrapText="1"/>
      <protection hidden="1"/>
    </xf>
    <xf numFmtId="0" fontId="11" fillId="0" borderId="0" xfId="201" applyFont="1" applyFill="1" applyAlignment="1" applyProtection="1">
      <alignment horizontal="left" vertical="center"/>
      <protection hidden="1"/>
    </xf>
    <xf numFmtId="0" fontId="11" fillId="0" borderId="0" xfId="201" applyFont="1" applyAlignment="1" applyProtection="1">
      <alignment horizontal="left" vertical="center"/>
      <protection hidden="1"/>
    </xf>
    <xf numFmtId="0" fontId="11" fillId="2" borderId="4" xfId="201" applyFont="1" applyFill="1" applyBorder="1" applyAlignment="1" applyProtection="1">
      <alignment horizontal="left" vertical="center" indent="4"/>
      <protection hidden="1"/>
    </xf>
    <xf numFmtId="169" fontId="11" fillId="2" borderId="1" xfId="201" applyNumberFormat="1" applyFont="1" applyFill="1" applyBorder="1" applyAlignment="1" applyProtection="1">
      <alignment horizontal="center" vertical="center"/>
    </xf>
    <xf numFmtId="169" fontId="11" fillId="2" borderId="0" xfId="201" applyNumberFormat="1" applyFont="1" applyFill="1" applyBorder="1" applyAlignment="1" applyProtection="1">
      <alignment horizontal="center" vertical="center"/>
    </xf>
    <xf numFmtId="172" fontId="11" fillId="2" borderId="1" xfId="201" applyNumberFormat="1" applyFont="1" applyFill="1" applyBorder="1" applyAlignment="1" applyProtection="1">
      <alignment horizontal="center" vertical="center"/>
    </xf>
    <xf numFmtId="49" fontId="11" fillId="2" borderId="1" xfId="201" applyNumberFormat="1" applyFont="1" applyFill="1" applyBorder="1" applyAlignment="1" applyProtection="1">
      <alignment horizontal="center" vertical="center"/>
    </xf>
    <xf numFmtId="171" fontId="11" fillId="3" borderId="1" xfId="201" applyNumberFormat="1" applyFont="1" applyFill="1" applyBorder="1" applyAlignment="1" applyProtection="1">
      <alignment horizontal="center" vertical="center"/>
      <protection locked="0"/>
    </xf>
    <xf numFmtId="166" fontId="11" fillId="3" borderId="1" xfId="201" applyNumberFormat="1" applyFont="1" applyFill="1" applyBorder="1" applyAlignment="1" applyProtection="1">
      <alignment horizontal="center" vertical="center"/>
      <protection locked="0"/>
    </xf>
    <xf numFmtId="0" fontId="11" fillId="2" borderId="1" xfId="201" applyFont="1" applyFill="1" applyBorder="1" applyAlignment="1" applyProtection="1">
      <alignment horizontal="center" vertical="center"/>
      <protection hidden="1"/>
    </xf>
    <xf numFmtId="0" fontId="11" fillId="2" borderId="9" xfId="201" applyFont="1" applyFill="1" applyBorder="1" applyAlignment="1" applyProtection="1">
      <alignment horizontal="center" vertical="center"/>
      <protection hidden="1"/>
    </xf>
    <xf numFmtId="0" fontId="11" fillId="2" borderId="0" xfId="201" applyFont="1" applyFill="1" applyBorder="1" applyAlignment="1" applyProtection="1">
      <alignment horizontal="center" vertical="center"/>
      <protection hidden="1"/>
    </xf>
    <xf numFmtId="49" fontId="11" fillId="3" borderId="1" xfId="201" applyNumberFormat="1" applyFont="1" applyFill="1" applyBorder="1" applyAlignment="1" applyProtection="1">
      <alignment horizontal="left" vertical="center"/>
      <protection locked="0"/>
    </xf>
    <xf numFmtId="49" fontId="3" fillId="3" borderId="1" xfId="90" applyNumberFormat="1" applyFill="1" applyBorder="1" applyAlignment="1" applyProtection="1">
      <alignment horizontal="left" vertical="center"/>
      <protection locked="0"/>
    </xf>
    <xf numFmtId="49" fontId="11" fillId="2" borderId="0" xfId="201" applyNumberFormat="1" applyFont="1" applyFill="1" applyBorder="1" applyAlignment="1" applyProtection="1">
      <alignment horizontal="center" vertical="center"/>
      <protection locked="0"/>
    </xf>
    <xf numFmtId="166" fontId="11" fillId="2" borderId="0" xfId="201" applyNumberFormat="1" applyFont="1" applyFill="1" applyBorder="1" applyAlignment="1" applyProtection="1">
      <alignment horizontal="center" vertical="center"/>
    </xf>
    <xf numFmtId="0" fontId="11" fillId="2" borderId="9" xfId="201" applyFont="1" applyFill="1" applyBorder="1" applyAlignment="1" applyProtection="1">
      <alignment horizontal="left" vertical="center"/>
      <protection hidden="1"/>
    </xf>
    <xf numFmtId="0" fontId="11" fillId="0" borderId="0" xfId="201" applyNumberFormat="1" applyFont="1" applyFill="1" applyAlignment="1" applyProtection="1">
      <alignment horizontal="left" vertical="center"/>
      <protection hidden="1"/>
    </xf>
    <xf numFmtId="0" fontId="11" fillId="0" borderId="0" xfId="201" quotePrefix="1" applyNumberFormat="1" applyFont="1" applyFill="1" applyAlignment="1" applyProtection="1">
      <alignment horizontal="left" vertical="center"/>
      <protection hidden="1"/>
    </xf>
    <xf numFmtId="0" fontId="22" fillId="0" borderId="0" xfId="187" applyFont="1" applyFill="1" applyAlignment="1" applyProtection="1">
      <alignment vertical="center"/>
    </xf>
    <xf numFmtId="0" fontId="24" fillId="0" borderId="0" xfId="187" applyFont="1" applyFill="1" applyAlignment="1" applyProtection="1">
      <alignment vertical="center"/>
    </xf>
    <xf numFmtId="0" fontId="18" fillId="0" borderId="0" xfId="187" applyFont="1" applyFill="1" applyAlignment="1" applyProtection="1">
      <alignment horizontal="left" vertical="center"/>
    </xf>
    <xf numFmtId="4" fontId="13" fillId="0" borderId="0" xfId="187" applyNumberFormat="1" applyFont="1" applyFill="1" applyAlignment="1" applyProtection="1">
      <alignment vertical="center"/>
    </xf>
    <xf numFmtId="0" fontId="13" fillId="0" borderId="0" xfId="187" applyFont="1" applyFill="1" applyBorder="1" applyAlignment="1" applyProtection="1">
      <alignment horizontal="center" vertical="center"/>
    </xf>
    <xf numFmtId="0" fontId="11" fillId="5" borderId="1" xfId="187" applyFont="1" applyFill="1" applyBorder="1" applyAlignment="1" applyProtection="1">
      <alignment horizontal="center" vertical="center"/>
    </xf>
    <xf numFmtId="0" fontId="11" fillId="5" borderId="0" xfId="202" applyFont="1" applyFill="1" applyAlignment="1" applyProtection="1">
      <alignment horizontal="left"/>
    </xf>
    <xf numFmtId="49" fontId="27" fillId="5" borderId="1" xfId="187" applyNumberFormat="1" applyFont="1" applyFill="1" applyBorder="1" applyAlignment="1" applyProtection="1">
      <alignment horizontal="center" vertical="center"/>
    </xf>
    <xf numFmtId="0" fontId="11" fillId="5" borderId="1" xfId="202" quotePrefix="1" applyFont="1" applyFill="1" applyBorder="1" applyAlignment="1" applyProtection="1">
      <alignment horizontal="center" vertical="center"/>
    </xf>
    <xf numFmtId="49" fontId="11" fillId="5" borderId="1" xfId="202" applyNumberFormat="1" applyFont="1" applyFill="1" applyBorder="1" applyAlignment="1" applyProtection="1">
      <alignment horizontal="center" vertical="center"/>
    </xf>
    <xf numFmtId="0" fontId="11" fillId="5" borderId="1" xfId="202" applyFont="1" applyFill="1" applyBorder="1" applyAlignment="1" applyProtection="1">
      <alignment horizontal="center" vertical="center"/>
    </xf>
    <xf numFmtId="3" fontId="18" fillId="6" borderId="1" xfId="187" applyNumberFormat="1" applyFont="1" applyFill="1" applyBorder="1" applyAlignment="1" applyProtection="1">
      <alignment horizontal="right" vertical="center"/>
      <protection locked="0"/>
    </xf>
    <xf numFmtId="49" fontId="28" fillId="4" borderId="1" xfId="196" applyNumberFormat="1" applyFont="1" applyFill="1" applyBorder="1" applyAlignment="1" applyProtection="1">
      <alignment horizontal="center" vertical="center"/>
    </xf>
    <xf numFmtId="49" fontId="27" fillId="5" borderId="0" xfId="187" applyNumberFormat="1" applyFont="1" applyFill="1" applyBorder="1" applyAlignment="1" applyProtection="1">
      <alignment horizontal="center" vertical="center"/>
    </xf>
    <xf numFmtId="0" fontId="11" fillId="5" borderId="0" xfId="202" quotePrefix="1" applyFont="1" applyFill="1" applyBorder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 indent="2"/>
    </xf>
    <xf numFmtId="0" fontId="29" fillId="0" borderId="0" xfId="0" applyFont="1" applyProtection="1"/>
    <xf numFmtId="0" fontId="0" fillId="0" borderId="0" xfId="0" applyProtection="1"/>
    <xf numFmtId="0" fontId="30" fillId="5" borderId="0" xfId="0" applyFont="1" applyFill="1" applyProtection="1"/>
    <xf numFmtId="0" fontId="0" fillId="5" borderId="0" xfId="0" applyFill="1" applyProtection="1"/>
    <xf numFmtId="0" fontId="27" fillId="5" borderId="0" xfId="0" applyFont="1" applyFill="1" applyAlignment="1" applyProtection="1">
      <alignment vertical="center"/>
    </xf>
    <xf numFmtId="4" fontId="18" fillId="5" borderId="1" xfId="187" applyNumberFormat="1" applyFont="1" applyFill="1" applyBorder="1" applyAlignment="1" applyProtection="1">
      <alignment horizontal="right" vertical="center"/>
    </xf>
    <xf numFmtId="0" fontId="27" fillId="5" borderId="0" xfId="0" applyFont="1" applyFill="1" applyAlignment="1" applyProtection="1">
      <alignment horizontal="left" vertical="center"/>
    </xf>
    <xf numFmtId="0" fontId="27" fillId="5" borderId="0" xfId="0" applyFont="1" applyFill="1" applyAlignment="1" applyProtection="1">
      <alignment horizontal="left" vertical="center" indent="2"/>
    </xf>
    <xf numFmtId="4" fontId="18" fillId="3" borderId="1" xfId="187" applyNumberFormat="1" applyFont="1" applyFill="1" applyBorder="1" applyAlignment="1" applyProtection="1">
      <alignment horizontal="right" vertical="center"/>
      <protection locked="0"/>
    </xf>
    <xf numFmtId="4" fontId="18" fillId="5" borderId="1" xfId="204" applyNumberFormat="1" applyFont="1" applyFill="1" applyBorder="1" applyAlignment="1" applyProtection="1">
      <alignment horizontal="right" vertical="center"/>
    </xf>
    <xf numFmtId="0" fontId="23" fillId="0" borderId="0" xfId="187" applyFont="1" applyFill="1" applyBorder="1" applyAlignment="1" applyProtection="1">
      <alignment vertical="center"/>
    </xf>
    <xf numFmtId="0" fontId="21" fillId="0" borderId="0" xfId="187" applyFont="1" applyFill="1" applyAlignment="1" applyProtection="1">
      <alignment vertical="center"/>
    </xf>
    <xf numFmtId="0" fontId="25" fillId="0" borderId="0" xfId="187" applyFont="1" applyFill="1" applyProtection="1"/>
    <xf numFmtId="0" fontId="11" fillId="0" borderId="0" xfId="0" applyFont="1" applyAlignment="1" applyProtection="1">
      <alignment vertical="center"/>
    </xf>
    <xf numFmtId="0" fontId="11" fillId="5" borderId="10" xfId="0" quotePrefix="1" applyFont="1" applyFill="1" applyBorder="1" applyAlignment="1" applyProtection="1">
      <alignment horizontal="center"/>
    </xf>
    <xf numFmtId="0" fontId="11" fillId="5" borderId="1" xfId="0" quotePrefix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5" borderId="0" xfId="0" applyFont="1" applyFill="1" applyAlignment="1">
      <alignment horizontal="left" vertical="center"/>
    </xf>
    <xf numFmtId="0" fontId="18" fillId="0" borderId="0" xfId="187" applyFont="1" applyFill="1" applyAlignment="1" applyProtection="1">
      <alignment horizontal="left" vertical="center" wrapText="1"/>
    </xf>
    <xf numFmtId="0" fontId="27" fillId="5" borderId="0" xfId="0" applyFont="1" applyFill="1" applyAlignment="1" applyProtection="1">
      <alignment horizontal="left" vertical="center" wrapText="1"/>
    </xf>
    <xf numFmtId="0" fontId="31" fillId="5" borderId="0" xfId="0" applyFont="1" applyFill="1" applyAlignment="1" applyProtection="1">
      <alignment horizontal="left" vertical="center"/>
    </xf>
    <xf numFmtId="0" fontId="27" fillId="5" borderId="0" xfId="187" applyFont="1" applyFill="1" applyAlignment="1" applyProtection="1">
      <alignment horizontal="left" vertical="center"/>
    </xf>
    <xf numFmtId="0" fontId="13" fillId="0" borderId="0" xfId="187" applyFont="1" applyFill="1" applyAlignment="1" applyProtection="1">
      <alignment horizontal="left" vertical="center"/>
    </xf>
    <xf numFmtId="0" fontId="18" fillId="0" borderId="0" xfId="187" applyFont="1" applyFill="1" applyAlignment="1" applyProtection="1">
      <alignment horizontal="left" vertical="center" indent="2"/>
    </xf>
    <xf numFmtId="49" fontId="0" fillId="5" borderId="1" xfId="0" applyNumberFormat="1" applyFill="1" applyBorder="1" applyAlignment="1" applyProtection="1">
      <alignment horizontal="center"/>
    </xf>
    <xf numFmtId="49" fontId="0" fillId="5" borderId="1" xfId="0" quotePrefix="1" applyNumberFormat="1" applyFill="1" applyBorder="1" applyAlignment="1" applyProtection="1">
      <alignment horizontal="center"/>
    </xf>
    <xf numFmtId="49" fontId="18" fillId="3" borderId="1" xfId="187" quotePrefix="1" applyNumberFormat="1" applyFont="1" applyFill="1" applyBorder="1" applyAlignment="1" applyProtection="1">
      <alignment horizontal="left" vertical="center" wrapText="1"/>
      <protection locked="0"/>
    </xf>
    <xf numFmtId="3" fontId="18" fillId="0" borderId="1" xfId="187" applyNumberFormat="1" applyFont="1" applyFill="1" applyBorder="1" applyAlignment="1" applyProtection="1">
      <alignment horizontal="center" vertical="center"/>
    </xf>
    <xf numFmtId="49" fontId="18" fillId="6" borderId="1" xfId="187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187" quotePrefix="1" applyFont="1" applyFill="1" applyAlignment="1" applyProtection="1">
      <alignment vertical="center"/>
    </xf>
    <xf numFmtId="49" fontId="18" fillId="3" borderId="1" xfId="187" applyNumberFormat="1" applyFont="1" applyFill="1" applyBorder="1" applyAlignment="1" applyProtection="1">
      <alignment horizontal="left" vertical="center" wrapText="1"/>
      <protection locked="0"/>
    </xf>
    <xf numFmtId="49" fontId="11" fillId="5" borderId="1" xfId="187" applyNumberFormat="1" applyFont="1" applyFill="1" applyBorder="1" applyAlignment="1" applyProtection="1">
      <alignment horizontal="center" vertical="center"/>
    </xf>
    <xf numFmtId="49" fontId="11" fillId="0" borderId="1" xfId="187" applyNumberFormat="1" applyFont="1" applyFill="1" applyBorder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</xf>
    <xf numFmtId="0" fontId="11" fillId="5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7" fillId="5" borderId="0" xfId="0" applyFont="1" applyFill="1" applyAlignment="1" applyProtection="1">
      <alignment horizontal="left" vertical="center" indent="4"/>
    </xf>
    <xf numFmtId="0" fontId="31" fillId="5" borderId="0" xfId="0" applyFont="1" applyFill="1" applyAlignment="1">
      <alignment horizontal="left" vertical="center"/>
    </xf>
    <xf numFmtId="0" fontId="14" fillId="5" borderId="0" xfId="0" applyFont="1" applyFill="1" applyAlignment="1" applyProtection="1">
      <alignment horizontal="left" vertical="center"/>
    </xf>
    <xf numFmtId="0" fontId="11" fillId="0" borderId="0" xfId="187" quotePrefix="1" applyFont="1" applyFill="1" applyAlignment="1" applyProtection="1">
      <alignment vertical="center"/>
    </xf>
    <xf numFmtId="0" fontId="13" fillId="0" borderId="0" xfId="187" applyFont="1" applyFill="1" applyAlignment="1" applyProtection="1">
      <alignment horizontal="left"/>
    </xf>
    <xf numFmtId="14" fontId="11" fillId="0" borderId="1" xfId="187" quotePrefix="1" applyNumberFormat="1" applyFont="1" applyFill="1" applyBorder="1" applyAlignment="1" applyProtection="1">
      <alignment horizontal="center" vertical="center"/>
    </xf>
    <xf numFmtId="173" fontId="28" fillId="4" borderId="1" xfId="196" applyNumberFormat="1" applyFont="1" applyFill="1" applyBorder="1" applyAlignment="1" applyProtection="1">
      <alignment horizontal="center" vertical="center"/>
    </xf>
    <xf numFmtId="173" fontId="18" fillId="3" borderId="1" xfId="187" applyNumberFormat="1" applyFont="1" applyFill="1" applyBorder="1" applyAlignment="1" applyProtection="1">
      <alignment horizontal="right" vertical="center"/>
      <protection locked="0"/>
    </xf>
    <xf numFmtId="173" fontId="18" fillId="6" borderId="1" xfId="187" applyNumberFormat="1" applyFont="1" applyFill="1" applyBorder="1" applyAlignment="1" applyProtection="1">
      <alignment horizontal="right" vertical="center"/>
      <protection locked="0"/>
    </xf>
    <xf numFmtId="4" fontId="13" fillId="0" borderId="0" xfId="187" applyNumberFormat="1" applyFont="1" applyFill="1" applyAlignment="1" applyProtection="1">
      <alignment vertical="center" wrapText="1"/>
    </xf>
    <xf numFmtId="0" fontId="1" fillId="0" borderId="0" xfId="188" applyAlignment="1" applyProtection="1">
      <alignment vertical="center" wrapText="1"/>
    </xf>
    <xf numFmtId="0" fontId="23" fillId="0" borderId="11" xfId="187" applyFont="1" applyFill="1" applyBorder="1" applyAlignment="1" applyProtection="1">
      <alignment horizontal="center" vertical="center"/>
    </xf>
    <xf numFmtId="0" fontId="23" fillId="0" borderId="12" xfId="187" applyFont="1" applyFill="1" applyBorder="1" applyAlignment="1" applyProtection="1">
      <alignment horizontal="center" vertical="center"/>
    </xf>
    <xf numFmtId="0" fontId="23" fillId="0" borderId="13" xfId="187" applyFont="1" applyFill="1" applyBorder="1" applyAlignment="1" applyProtection="1">
      <alignment horizontal="center" vertical="center"/>
    </xf>
    <xf numFmtId="0" fontId="23" fillId="0" borderId="7" xfId="187" applyFont="1" applyFill="1" applyBorder="1" applyAlignment="1" applyProtection="1">
      <alignment horizontal="center" vertical="center"/>
    </xf>
    <xf numFmtId="0" fontId="23" fillId="0" borderId="3" xfId="187" applyFont="1" applyFill="1" applyBorder="1" applyAlignment="1" applyProtection="1">
      <alignment horizontal="center" vertical="center"/>
    </xf>
    <xf numFmtId="0" fontId="23" fillId="0" borderId="4" xfId="187" applyFont="1" applyFill="1" applyBorder="1" applyAlignment="1" applyProtection="1">
      <alignment horizontal="center" vertical="center"/>
    </xf>
    <xf numFmtId="0" fontId="23" fillId="0" borderId="5" xfId="187" applyFont="1" applyFill="1" applyBorder="1" applyAlignment="1" applyProtection="1">
      <alignment horizontal="center" vertical="center"/>
    </xf>
    <xf numFmtId="0" fontId="23" fillId="0" borderId="8" xfId="187" applyFont="1" applyFill="1" applyBorder="1" applyAlignment="1" applyProtection="1">
      <alignment horizontal="center" vertical="center"/>
    </xf>
    <xf numFmtId="0" fontId="23" fillId="0" borderId="6" xfId="187" applyFont="1" applyFill="1" applyBorder="1" applyAlignment="1" applyProtection="1">
      <alignment horizontal="center" vertical="center"/>
    </xf>
    <xf numFmtId="4" fontId="13" fillId="0" borderId="0" xfId="187" applyNumberFormat="1" applyFont="1" applyFill="1" applyAlignment="1" applyProtection="1">
      <alignment horizontal="left" vertical="center" wrapText="1"/>
    </xf>
    <xf numFmtId="0" fontId="1" fillId="0" borderId="0" xfId="188" applyAlignment="1" applyProtection="1">
      <alignment horizontal="left" vertical="center" wrapText="1"/>
    </xf>
    <xf numFmtId="0" fontId="13" fillId="0" borderId="0" xfId="187" applyFont="1" applyFill="1" applyAlignment="1" applyProtection="1">
      <alignment horizontal="left" vertical="center" wrapText="1"/>
    </xf>
  </cellXfs>
  <cellStyles count="205">
    <cellStyle name="Följde hyperlänken" xfId="1"/>
    <cellStyle name="Följde hyperlänken 10" xfId="2"/>
    <cellStyle name="Följde hyperlänken 11" xfId="3"/>
    <cellStyle name="Följde hyperlänken 12" xfId="4"/>
    <cellStyle name="Följde hyperlänken 13" xfId="5"/>
    <cellStyle name="Följde hyperlänken 14" xfId="6"/>
    <cellStyle name="Följde hyperlänken 15" xfId="7"/>
    <cellStyle name="Följde hyperlänken 16" xfId="8"/>
    <cellStyle name="Följde hyperlänken 17" xfId="9"/>
    <cellStyle name="Följde hyperlänken 18" xfId="10"/>
    <cellStyle name="Följde hyperlänken 19" xfId="11"/>
    <cellStyle name="Följde hyperlänken 2" xfId="12"/>
    <cellStyle name="Följde hyperlänken 20" xfId="13"/>
    <cellStyle name="Följde hyperlänken 21" xfId="14"/>
    <cellStyle name="Följde hyperlänken 22" xfId="15"/>
    <cellStyle name="Följde hyperlänken 23" xfId="16"/>
    <cellStyle name="Följde hyperlänken 24" xfId="17"/>
    <cellStyle name="Följde hyperlänken 25" xfId="18"/>
    <cellStyle name="Följde hyperlänken 26" xfId="19"/>
    <cellStyle name="Följde hyperlänken 27" xfId="20"/>
    <cellStyle name="Följde hyperlänken 28" xfId="21"/>
    <cellStyle name="Följde hyperlänken 29" xfId="22"/>
    <cellStyle name="Följde hyperlänken 3" xfId="23"/>
    <cellStyle name="Följde hyperlänken 30" xfId="24"/>
    <cellStyle name="Följde hyperlänken 31" xfId="25"/>
    <cellStyle name="Följde hyperlänken 32" xfId="26"/>
    <cellStyle name="Följde hyperlänken 33" xfId="27"/>
    <cellStyle name="Följde hyperlänken 34" xfId="28"/>
    <cellStyle name="Följde hyperlänken 35" xfId="29"/>
    <cellStyle name="Följde hyperlänken 36" xfId="30"/>
    <cellStyle name="Följde hyperlänken 37" xfId="31"/>
    <cellStyle name="Följde hyperlänken 38" xfId="32"/>
    <cellStyle name="Följde hyperlänken 39" xfId="33"/>
    <cellStyle name="Följde hyperlänken 4" xfId="34"/>
    <cellStyle name="Följde hyperlänken 40" xfId="35"/>
    <cellStyle name="Följde hyperlänken 41" xfId="36"/>
    <cellStyle name="Följde hyperlänken 42" xfId="37"/>
    <cellStyle name="Följde hyperlänken 43" xfId="38"/>
    <cellStyle name="Följde hyperlänken 44" xfId="39"/>
    <cellStyle name="Följde hyperlänken 45" xfId="40"/>
    <cellStyle name="Följde hyperlänken 46" xfId="41"/>
    <cellStyle name="Följde hyperlänken 47" xfId="42"/>
    <cellStyle name="Följde hyperlänken 48" xfId="43"/>
    <cellStyle name="Följde hyperlänken 49" xfId="44"/>
    <cellStyle name="Följde hyperlänken 5" xfId="45"/>
    <cellStyle name="Följde hyperlänken 50" xfId="46"/>
    <cellStyle name="Följde hyperlänken 51" xfId="47"/>
    <cellStyle name="Följde hyperlänken 52" xfId="48"/>
    <cellStyle name="Följde hyperlänken 53" xfId="49"/>
    <cellStyle name="Följde hyperlänken 54" xfId="50"/>
    <cellStyle name="Följde hyperlänken 55" xfId="51"/>
    <cellStyle name="Följde hyperlänken 56" xfId="52"/>
    <cellStyle name="Följde hyperlänken 57" xfId="53"/>
    <cellStyle name="Följde hyperlänken 58" xfId="54"/>
    <cellStyle name="Följde hyperlänken 59" xfId="55"/>
    <cellStyle name="Följde hyperlänken 6" xfId="56"/>
    <cellStyle name="Följde hyperlänken 60" xfId="57"/>
    <cellStyle name="Följde hyperlänken 61" xfId="58"/>
    <cellStyle name="Följde hyperlänken 62" xfId="59"/>
    <cellStyle name="Följde hyperlänken 63" xfId="60"/>
    <cellStyle name="Följde hyperlänken 64" xfId="61"/>
    <cellStyle name="Följde hyperlänken 65" xfId="62"/>
    <cellStyle name="Följde hyperlänken 66" xfId="63"/>
    <cellStyle name="Följde hyperlänken 67" xfId="64"/>
    <cellStyle name="Följde hyperlänken 68" xfId="65"/>
    <cellStyle name="Följde hyperlänken 69" xfId="66"/>
    <cellStyle name="Följde hyperlänken 7" xfId="67"/>
    <cellStyle name="Följde hyperlänken 70" xfId="68"/>
    <cellStyle name="Följde hyperlänken 71" xfId="69"/>
    <cellStyle name="Följde hyperlänken 72" xfId="70"/>
    <cellStyle name="Följde hyperlänken 73" xfId="71"/>
    <cellStyle name="Följde hyperlänken 74" xfId="72"/>
    <cellStyle name="Följde hyperlänken 75" xfId="73"/>
    <cellStyle name="Följde hyperlänken 76" xfId="74"/>
    <cellStyle name="Följde hyperlänken 77" xfId="75"/>
    <cellStyle name="Följde hyperlänken 78" xfId="76"/>
    <cellStyle name="Följde hyperlänken 79" xfId="77"/>
    <cellStyle name="Följde hyperlänken 8" xfId="78"/>
    <cellStyle name="Följde hyperlänken 80" xfId="79"/>
    <cellStyle name="Följde hyperlänken 81" xfId="80"/>
    <cellStyle name="Följde hyperlänken 82" xfId="81"/>
    <cellStyle name="Följde hyperlänken 83" xfId="82"/>
    <cellStyle name="Följde hyperlänken 84" xfId="83"/>
    <cellStyle name="Följde hyperlänken 85" xfId="84"/>
    <cellStyle name="Följde hyperlänken 86" xfId="85"/>
    <cellStyle name="Följde hyperlänken 87" xfId="86"/>
    <cellStyle name="Följde hyperlänken 88" xfId="87"/>
    <cellStyle name="Följde hyperlänken 89" xfId="88"/>
    <cellStyle name="Följde hyperlänken 9" xfId="89"/>
    <cellStyle name="Hyperlink" xfId="90" builtinId="8"/>
    <cellStyle name="Hyperlänk" xfId="91"/>
    <cellStyle name="Hyperlänk 10" xfId="92"/>
    <cellStyle name="Hyperlänk 11" xfId="93"/>
    <cellStyle name="Hyperlänk 12" xfId="94"/>
    <cellStyle name="Hyperlänk 13" xfId="95"/>
    <cellStyle name="Hyperlänk 14" xfId="96"/>
    <cellStyle name="Hyperlänk 15" xfId="97"/>
    <cellStyle name="Hyperlänk 16" xfId="98"/>
    <cellStyle name="Hyperlänk 17" xfId="99"/>
    <cellStyle name="Hyperlänk 18" xfId="100"/>
    <cellStyle name="Hyperlänk 19" xfId="101"/>
    <cellStyle name="Hyperlänk 2" xfId="102"/>
    <cellStyle name="Hyperlänk 20" xfId="103"/>
    <cellStyle name="Hyperlänk 21" xfId="104"/>
    <cellStyle name="Hyperlänk 22" xfId="105"/>
    <cellStyle name="Hyperlänk 23" xfId="106"/>
    <cellStyle name="Hyperlänk 24" xfId="107"/>
    <cellStyle name="Hyperlänk 25" xfId="108"/>
    <cellStyle name="Hyperlänk 26" xfId="109"/>
    <cellStyle name="Hyperlänk 27" xfId="110"/>
    <cellStyle name="Hyperlänk 28" xfId="111"/>
    <cellStyle name="Hyperlänk 29" xfId="112"/>
    <cellStyle name="Hyperlänk 3" xfId="113"/>
    <cellStyle name="Hyperlänk 30" xfId="114"/>
    <cellStyle name="Hyperlänk 31" xfId="115"/>
    <cellStyle name="Hyperlänk 32" xfId="116"/>
    <cellStyle name="Hyperlänk 33" xfId="117"/>
    <cellStyle name="Hyperlänk 34" xfId="118"/>
    <cellStyle name="Hyperlänk 35" xfId="119"/>
    <cellStyle name="Hyperlänk 36" xfId="120"/>
    <cellStyle name="Hyperlänk 37" xfId="121"/>
    <cellStyle name="Hyperlänk 38" xfId="122"/>
    <cellStyle name="Hyperlänk 39" xfId="123"/>
    <cellStyle name="Hyperlänk 4" xfId="124"/>
    <cellStyle name="Hyperlänk 40" xfId="125"/>
    <cellStyle name="Hyperlänk 41" xfId="126"/>
    <cellStyle name="Hyperlänk 42" xfId="127"/>
    <cellStyle name="Hyperlänk 43" xfId="128"/>
    <cellStyle name="Hyperlänk 44" xfId="129"/>
    <cellStyle name="Hyperlänk 45" xfId="130"/>
    <cellStyle name="Hyperlänk 46" xfId="131"/>
    <cellStyle name="Hyperlänk 47" xfId="132"/>
    <cellStyle name="Hyperlänk 48" xfId="133"/>
    <cellStyle name="Hyperlänk 49" xfId="134"/>
    <cellStyle name="Hyperlänk 5" xfId="135"/>
    <cellStyle name="Hyperlänk 50" xfId="136"/>
    <cellStyle name="Hyperlänk 51" xfId="137"/>
    <cellStyle name="Hyperlänk 52" xfId="138"/>
    <cellStyle name="Hyperlänk 53" xfId="139"/>
    <cellStyle name="Hyperlänk 54" xfId="140"/>
    <cellStyle name="Hyperlänk 55" xfId="141"/>
    <cellStyle name="Hyperlänk 56" xfId="142"/>
    <cellStyle name="Hyperlänk 57" xfId="143"/>
    <cellStyle name="Hyperlänk 58" xfId="144"/>
    <cellStyle name="Hyperlänk 59" xfId="145"/>
    <cellStyle name="Hyperlänk 6" xfId="146"/>
    <cellStyle name="Hyperlänk 60" xfId="147"/>
    <cellStyle name="Hyperlänk 61" xfId="148"/>
    <cellStyle name="Hyperlänk 62" xfId="149"/>
    <cellStyle name="Hyperlänk 63" xfId="150"/>
    <cellStyle name="Hyperlänk 64" xfId="151"/>
    <cellStyle name="Hyperlänk 65" xfId="152"/>
    <cellStyle name="Hyperlänk 66" xfId="153"/>
    <cellStyle name="Hyperlänk 67" xfId="154"/>
    <cellStyle name="Hyperlänk 68" xfId="155"/>
    <cellStyle name="Hyperlänk 69" xfId="156"/>
    <cellStyle name="Hyperlänk 7" xfId="157"/>
    <cellStyle name="Hyperlänk 70" xfId="158"/>
    <cellStyle name="Hyperlänk 71" xfId="159"/>
    <cellStyle name="Hyperlänk 72" xfId="160"/>
    <cellStyle name="Hyperlänk 73" xfId="161"/>
    <cellStyle name="Hyperlänk 74" xfId="162"/>
    <cellStyle name="Hyperlänk 75" xfId="163"/>
    <cellStyle name="Hyperlänk 76" xfId="164"/>
    <cellStyle name="Hyperlänk 77" xfId="165"/>
    <cellStyle name="Hyperlänk 78" xfId="166"/>
    <cellStyle name="Hyperlänk 79" xfId="167"/>
    <cellStyle name="Hyperlänk 8" xfId="168"/>
    <cellStyle name="Hyperlänk 80" xfId="169"/>
    <cellStyle name="Hyperlänk 81" xfId="170"/>
    <cellStyle name="Hyperlänk 82" xfId="171"/>
    <cellStyle name="Hyperlänk 83" xfId="172"/>
    <cellStyle name="Hyperlänk 84" xfId="173"/>
    <cellStyle name="Hyperlänk 85" xfId="174"/>
    <cellStyle name="Hyperlänk 86" xfId="175"/>
    <cellStyle name="Hyperlänk 87" xfId="176"/>
    <cellStyle name="Hyperlänk 88" xfId="177"/>
    <cellStyle name="Hyperlänk 89" xfId="178"/>
    <cellStyle name="Hyperlänk 9" xfId="179"/>
    <cellStyle name="Milliers [0]_3A_NumeratorReport_Option1_040611" xfId="180"/>
    <cellStyle name="Milliers_3A_NumeratorReport_Option1_040611" xfId="181"/>
    <cellStyle name="Monétaire [0]_3A_NumeratorReport_Option1_040611" xfId="182"/>
    <cellStyle name="Monétaire_3A_NumeratorReport_Option1_040611" xfId="183"/>
    <cellStyle name="Normaali_A_L1_s" xfId="184"/>
    <cellStyle name="Normaali_A_L1_s 3" xfId="185"/>
    <cellStyle name="Normal" xfId="0" builtinId="0"/>
    <cellStyle name="Normal 10" xfId="186"/>
    <cellStyle name="Normal 2" xfId="187"/>
    <cellStyle name="Normal 2 2" xfId="188"/>
    <cellStyle name="Normal 2 3" xfId="189"/>
    <cellStyle name="Normal 2 4" xfId="190"/>
    <cellStyle name="Normal 2 5" xfId="191"/>
    <cellStyle name="Normal 2 6" xfId="192"/>
    <cellStyle name="Normal 2 7" xfId="193"/>
    <cellStyle name="Normal 2 8" xfId="194"/>
    <cellStyle name="Normal 2 8 2" xfId="195"/>
    <cellStyle name="Normal 3" xfId="196"/>
    <cellStyle name="Normal 4" xfId="197"/>
    <cellStyle name="Normal 5" xfId="198"/>
    <cellStyle name="Normal 6" xfId="199"/>
    <cellStyle name="Normal 7" xfId="200"/>
    <cellStyle name="Normal_RahkaIIDemo" xfId="201"/>
    <cellStyle name="Normal_Sheet1" xfId="202"/>
    <cellStyle name="Percent" xfId="204" builtinId="5"/>
    <cellStyle name="Pilkku_liite 15" xfId="20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10</xdr:row>
          <xdr:rowOff>38100</xdr:rowOff>
        </xdr:from>
        <xdr:to>
          <xdr:col>2</xdr:col>
          <xdr:colOff>2190750</xdr:colOff>
          <xdr:row>11</xdr:row>
          <xdr:rowOff>133350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Importera rapport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12</xdr:row>
          <xdr:rowOff>95250</xdr:rowOff>
        </xdr:from>
        <xdr:to>
          <xdr:col>2</xdr:col>
          <xdr:colOff>2190750</xdr:colOff>
          <xdr:row>13</xdr:row>
          <xdr:rowOff>161925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Töm arbetsboken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14</xdr:row>
          <xdr:rowOff>95250</xdr:rowOff>
        </xdr:from>
        <xdr:to>
          <xdr:col>2</xdr:col>
          <xdr:colOff>2190750</xdr:colOff>
          <xdr:row>15</xdr:row>
          <xdr:rowOff>161925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allt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16</xdr:row>
          <xdr:rowOff>95250</xdr:rowOff>
        </xdr:from>
        <xdr:to>
          <xdr:col>2</xdr:col>
          <xdr:colOff>2190750</xdr:colOff>
          <xdr:row>17</xdr:row>
          <xdr:rowOff>161925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Spara arbetsboken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18</xdr:row>
          <xdr:rowOff>95250</xdr:rowOff>
        </xdr:from>
        <xdr:to>
          <xdr:col>2</xdr:col>
          <xdr:colOff>2190750</xdr:colOff>
          <xdr:row>19</xdr:row>
          <xdr:rowOff>161925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Spara FI-rapporten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1114425</xdr:colOff>
          <xdr:row>5</xdr:row>
          <xdr:rowOff>9525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G37"/>
  <sheetViews>
    <sheetView showGridLines="0" workbookViewId="0"/>
  </sheetViews>
  <sheetFormatPr defaultColWidth="8.85546875" defaultRowHeight="12" x14ac:dyDescent="0.2"/>
  <cols>
    <col min="1" max="1" width="44.5703125" style="16" customWidth="1"/>
    <col min="2" max="2" width="39.5703125" style="16" customWidth="1"/>
    <col min="3" max="3" width="35.7109375" style="16" customWidth="1"/>
    <col min="4" max="16384" width="8.85546875" style="16"/>
  </cols>
  <sheetData>
    <row r="1" spans="1:6" ht="34.5" customHeight="1" x14ac:dyDescent="0.2">
      <c r="A1" s="42" t="s">
        <v>63</v>
      </c>
      <c r="B1" s="13" t="s">
        <v>131</v>
      </c>
      <c r="C1" s="14"/>
      <c r="F1" s="17"/>
    </row>
    <row r="2" spans="1:6" ht="13.35" customHeight="1" x14ac:dyDescent="0.2">
      <c r="A2" s="18"/>
      <c r="B2" s="19" t="s">
        <v>42</v>
      </c>
      <c r="C2" s="20"/>
      <c r="F2" s="17"/>
    </row>
    <row r="3" spans="1:6" ht="13.35" customHeight="1" x14ac:dyDescent="0.2">
      <c r="A3" s="44" t="s">
        <v>3</v>
      </c>
      <c r="B3" s="21" t="str">
        <f>IF(ISERROR(Tiedonvastaanottaja &amp; LEFT(Yksilointitunnus,6) &amp; CHAR(VALUE(MID(Tiedonajankohta,5,2))+64) &amp;Systeemitunnus&amp;RIGHT(Tiedonantajataso,2)),"",Tiedonvastaanottaja &amp; LEFT(Yksilointitunnus,6) &amp; CHAR(VALUE(MID(Tiedonajankohta,5,2))+64) &amp; Systeemitunnus&amp;RIGHT(Tiedonantajataso,2)&amp;".txt")</f>
        <v/>
      </c>
      <c r="C3" s="22"/>
    </row>
    <row r="4" spans="1:6" ht="13.35" customHeight="1" x14ac:dyDescent="0.2">
      <c r="A4" s="45"/>
      <c r="B4" s="23"/>
      <c r="C4" s="22"/>
      <c r="F4" s="17"/>
    </row>
    <row r="5" spans="1:6" ht="13.35" customHeight="1" x14ac:dyDescent="0.2">
      <c r="A5" s="43" t="s">
        <v>1</v>
      </c>
      <c r="B5" s="23"/>
      <c r="C5" s="22"/>
    </row>
    <row r="6" spans="1:6" ht="13.35" customHeight="1" x14ac:dyDescent="0.2">
      <c r="A6" s="43"/>
      <c r="B6" s="24"/>
      <c r="C6" s="22"/>
      <c r="F6" s="17"/>
    </row>
    <row r="7" spans="1:6" ht="13.35" customHeight="1" x14ac:dyDescent="0.2">
      <c r="A7" s="43" t="s">
        <v>118</v>
      </c>
      <c r="B7" s="54">
        <v>201</v>
      </c>
      <c r="C7" s="22"/>
    </row>
    <row r="8" spans="1:6" ht="13.35" customHeight="1" x14ac:dyDescent="0.2">
      <c r="A8" s="43"/>
      <c r="B8" s="55"/>
      <c r="C8" s="22"/>
    </row>
    <row r="9" spans="1:6" ht="13.35" customHeight="1" x14ac:dyDescent="0.2">
      <c r="A9" s="43" t="s">
        <v>119</v>
      </c>
      <c r="B9" s="65"/>
      <c r="C9" s="22"/>
    </row>
    <row r="10" spans="1:6" ht="13.35" customHeight="1" x14ac:dyDescent="0.2">
      <c r="A10" s="43"/>
      <c r="B10" s="55"/>
      <c r="C10" s="22"/>
    </row>
    <row r="11" spans="1:6" ht="13.35" customHeight="1" x14ac:dyDescent="0.2">
      <c r="A11" s="43" t="s">
        <v>120</v>
      </c>
      <c r="B11" s="56">
        <v>1</v>
      </c>
      <c r="C11" s="22"/>
    </row>
    <row r="12" spans="1:6" ht="13.35" customHeight="1" x14ac:dyDescent="0.2">
      <c r="A12" s="43"/>
      <c r="B12" s="62"/>
      <c r="C12" s="22"/>
      <c r="F12" s="17"/>
    </row>
    <row r="13" spans="1:6" ht="13.35" customHeight="1" x14ac:dyDescent="0.2">
      <c r="A13" s="43" t="s">
        <v>121</v>
      </c>
      <c r="B13" s="57" t="s">
        <v>0</v>
      </c>
      <c r="C13" s="22"/>
    </row>
    <row r="14" spans="1:6" ht="13.35" customHeight="1" x14ac:dyDescent="0.2">
      <c r="A14" s="43"/>
      <c r="B14" s="62"/>
      <c r="C14" s="22"/>
      <c r="F14" s="17"/>
    </row>
    <row r="15" spans="1:6" ht="13.35" customHeight="1" x14ac:dyDescent="0.2">
      <c r="A15" s="43" t="s">
        <v>122</v>
      </c>
      <c r="B15" s="58">
        <v>20120821</v>
      </c>
      <c r="C15" s="22"/>
    </row>
    <row r="16" spans="1:6" ht="13.35" customHeight="1" x14ac:dyDescent="0.2">
      <c r="A16" s="43"/>
      <c r="B16" s="62"/>
      <c r="C16" s="22"/>
      <c r="F16" s="17"/>
    </row>
    <row r="17" spans="1:7" ht="13.35" customHeight="1" x14ac:dyDescent="0.2">
      <c r="A17" s="43" t="s">
        <v>123</v>
      </c>
      <c r="B17" s="58"/>
      <c r="C17" s="22"/>
    </row>
    <row r="18" spans="1:7" ht="13.35" customHeight="1" x14ac:dyDescent="0.2">
      <c r="A18" s="43"/>
      <c r="B18" s="62"/>
      <c r="C18" s="22"/>
      <c r="F18" s="17"/>
    </row>
    <row r="19" spans="1:7" ht="13.35" customHeight="1" x14ac:dyDescent="0.2">
      <c r="A19" s="43" t="s">
        <v>124</v>
      </c>
      <c r="B19" s="59">
        <v>1</v>
      </c>
      <c r="C19" s="22"/>
    </row>
    <row r="20" spans="1:7" ht="13.35" customHeight="1" x14ac:dyDescent="0.2">
      <c r="A20" s="43"/>
      <c r="B20" s="66"/>
      <c r="C20" s="22"/>
    </row>
    <row r="21" spans="1:7" ht="13.35" customHeight="1" x14ac:dyDescent="0.2">
      <c r="A21" s="46" t="s">
        <v>125</v>
      </c>
      <c r="B21" s="60" t="s">
        <v>2</v>
      </c>
      <c r="C21" s="22"/>
    </row>
    <row r="22" spans="1:7" ht="13.35" customHeight="1" x14ac:dyDescent="0.2">
      <c r="A22" s="47"/>
      <c r="B22" s="61"/>
      <c r="C22" s="25"/>
    </row>
    <row r="23" spans="1:7" ht="13.35" customHeight="1" x14ac:dyDescent="0.2">
      <c r="A23" s="46"/>
      <c r="B23" s="62"/>
      <c r="C23" s="22"/>
    </row>
    <row r="24" spans="1:7" ht="13.35" customHeight="1" x14ac:dyDescent="0.2">
      <c r="A24" s="43" t="s">
        <v>20</v>
      </c>
      <c r="B24" s="62"/>
      <c r="C24" s="22"/>
    </row>
    <row r="25" spans="1:7" ht="13.35" customHeight="1" x14ac:dyDescent="0.2">
      <c r="A25" s="53" t="s">
        <v>23</v>
      </c>
      <c r="B25" s="63"/>
      <c r="C25" s="22"/>
    </row>
    <row r="26" spans="1:7" ht="13.35" customHeight="1" x14ac:dyDescent="0.2">
      <c r="A26" s="53" t="s">
        <v>21</v>
      </c>
      <c r="B26" s="64"/>
      <c r="C26" s="22"/>
    </row>
    <row r="27" spans="1:7" ht="13.35" customHeight="1" x14ac:dyDescent="0.2">
      <c r="A27" s="53" t="s">
        <v>22</v>
      </c>
      <c r="B27" s="63"/>
      <c r="C27" s="22"/>
    </row>
    <row r="28" spans="1:7" ht="13.35" customHeight="1" x14ac:dyDescent="0.2">
      <c r="A28" s="48"/>
      <c r="B28" s="67"/>
      <c r="C28" s="25"/>
    </row>
    <row r="29" spans="1:7" s="26" customFormat="1" ht="13.35" customHeight="1" x14ac:dyDescent="0.2">
      <c r="A29" s="49"/>
      <c r="B29" s="49"/>
    </row>
    <row r="30" spans="1:7" ht="13.35" customHeight="1" x14ac:dyDescent="0.2">
      <c r="A30" s="50" t="s">
        <v>127</v>
      </c>
      <c r="B30" s="51" t="s">
        <v>126</v>
      </c>
      <c r="D30" s="15" t="s">
        <v>4</v>
      </c>
    </row>
    <row r="31" spans="1:7" ht="13.35" customHeight="1" x14ac:dyDescent="0.2">
      <c r="A31" s="51" t="s">
        <v>128</v>
      </c>
      <c r="B31" s="51" t="s">
        <v>132</v>
      </c>
      <c r="C31" s="15" t="s">
        <v>9</v>
      </c>
    </row>
    <row r="32" spans="1:7" ht="13.35" customHeight="1" x14ac:dyDescent="0.2">
      <c r="A32" s="51" t="s">
        <v>15</v>
      </c>
      <c r="B32" s="68" t="s">
        <v>46</v>
      </c>
      <c r="C32" s="27"/>
      <c r="D32" s="15">
        <v>90</v>
      </c>
      <c r="E32" s="28"/>
      <c r="F32" s="28"/>
      <c r="G32" s="28"/>
    </row>
    <row r="33" spans="1:4" ht="13.35" customHeight="1" x14ac:dyDescent="0.2">
      <c r="A33" s="51" t="s">
        <v>17</v>
      </c>
      <c r="B33" s="51" t="s">
        <v>47</v>
      </c>
      <c r="C33" s="27"/>
    </row>
    <row r="34" spans="1:4" ht="13.35" customHeight="1" x14ac:dyDescent="0.2">
      <c r="A34" s="51" t="s">
        <v>16</v>
      </c>
      <c r="B34" s="68" t="s">
        <v>13</v>
      </c>
      <c r="D34" s="29"/>
    </row>
    <row r="35" spans="1:4" ht="13.35" customHeight="1" x14ac:dyDescent="0.2">
      <c r="A35" s="51" t="s">
        <v>129</v>
      </c>
      <c r="B35" s="69" t="s">
        <v>49</v>
      </c>
      <c r="D35" s="30" t="s">
        <v>6</v>
      </c>
    </row>
    <row r="36" spans="1:4" ht="13.35" customHeight="1" x14ac:dyDescent="0.2">
      <c r="A36" s="52" t="s">
        <v>130</v>
      </c>
      <c r="B36" s="68" t="str">
        <f>sp_Version&amp;" ("&amp;D36&amp;")"</f>
        <v>1.0.1 (20.8.2012)</v>
      </c>
      <c r="C36" s="31" t="s">
        <v>7</v>
      </c>
      <c r="D36" s="32" t="s">
        <v>117</v>
      </c>
    </row>
    <row r="37" spans="1:4" x14ac:dyDescent="0.2">
      <c r="B37" s="26"/>
    </row>
  </sheetData>
  <phoneticPr fontId="2" type="noConversion"/>
  <printOptions gridLinesSet="0"/>
  <pageMargins left="0.74803149606299213" right="0.74803149606299213" top="0.98425196850393704" bottom="0.98425196850393704" header="0.51181102362204722" footer="0.51181102362204722"/>
  <pageSetup paperSize="9" scale="67" orientation="portrait" horizontalDpi="360" verticalDpi="300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10</xdr:row>
                    <xdr:rowOff>38100</xdr:rowOff>
                  </from>
                  <to>
                    <xdr:col>2</xdr:col>
                    <xdr:colOff>2190750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12</xdr:row>
                    <xdr:rowOff>95250</xdr:rowOff>
                  </from>
                  <to>
                    <xdr:col>2</xdr:col>
                    <xdr:colOff>2190750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14</xdr:row>
                    <xdr:rowOff>95250</xdr:rowOff>
                  </from>
                  <to>
                    <xdr:col>2</xdr:col>
                    <xdr:colOff>2190750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16</xdr:row>
                    <xdr:rowOff>95250</xdr:rowOff>
                  </from>
                  <to>
                    <xdr:col>2</xdr:col>
                    <xdr:colOff>2190750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18</xdr:row>
                    <xdr:rowOff>95250</xdr:rowOff>
                  </from>
                  <to>
                    <xdr:col>2</xdr:col>
                    <xdr:colOff>2190750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1114425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31"/>
  <sheetViews>
    <sheetView showGridLines="0" zoomScaleNormal="100" zoomScaleSheetLayoutView="55" workbookViewId="0"/>
  </sheetViews>
  <sheetFormatPr defaultRowHeight="12" x14ac:dyDescent="0.2"/>
  <cols>
    <col min="1" max="1" width="3" style="1" customWidth="1"/>
    <col min="2" max="2" width="3.140625" style="1" customWidth="1"/>
    <col min="3" max="5" width="3" style="1" customWidth="1"/>
    <col min="6" max="6" width="9" style="1" customWidth="1"/>
    <col min="7" max="7" width="41.7109375" style="2" customWidth="1"/>
    <col min="8" max="8" width="18.7109375" style="1" customWidth="1"/>
    <col min="9" max="9" width="60.140625" style="1" customWidth="1"/>
    <col min="10" max="10" width="15" style="11" customWidth="1"/>
    <col min="11" max="11" width="15" style="12" customWidth="1"/>
    <col min="12" max="12" width="12.7109375" style="11" customWidth="1"/>
    <col min="13" max="13" width="14.7109375" style="11" customWidth="1"/>
    <col min="14" max="16384" width="9.140625" style="11"/>
  </cols>
  <sheetData>
    <row r="1" spans="1:11" ht="16.5" customHeight="1" x14ac:dyDescent="0.2">
      <c r="G1" s="1"/>
      <c r="I1" s="2"/>
    </row>
    <row r="2" spans="1:11" ht="15" customHeight="1" x14ac:dyDescent="0.2">
      <c r="G2" s="1"/>
      <c r="I2" s="2"/>
    </row>
    <row r="3" spans="1:11" ht="15" customHeight="1" x14ac:dyDescent="0.2"/>
    <row r="4" spans="1:11" ht="15" customHeight="1" x14ac:dyDescent="0.2">
      <c r="A4" s="33" t="s">
        <v>9</v>
      </c>
      <c r="D4" s="3"/>
      <c r="H4" s="4" t="s">
        <v>10</v>
      </c>
      <c r="I4" s="127" t="s">
        <v>50</v>
      </c>
    </row>
    <row r="5" spans="1:11" ht="15" customHeight="1" x14ac:dyDescent="0.2">
      <c r="A5" s="5"/>
      <c r="D5" s="6"/>
      <c r="E5" s="7"/>
      <c r="F5" s="7"/>
      <c r="H5" s="4" t="s">
        <v>11</v>
      </c>
      <c r="I5" s="8"/>
    </row>
    <row r="6" spans="1:11" ht="15" customHeight="1" x14ac:dyDescent="0.2">
      <c r="A6" s="9"/>
      <c r="H6" s="4" t="s">
        <v>12</v>
      </c>
      <c r="I6" s="127" t="s">
        <v>49</v>
      </c>
    </row>
    <row r="7" spans="1:11" ht="15" customHeight="1" x14ac:dyDescent="0.2">
      <c r="A7" s="11"/>
      <c r="H7" s="2"/>
      <c r="I7" s="2"/>
    </row>
    <row r="8" spans="1:11" ht="15" customHeight="1" x14ac:dyDescent="0.2">
      <c r="A8" s="70" t="s">
        <v>63</v>
      </c>
      <c r="B8" s="37"/>
      <c r="C8" s="37"/>
      <c r="D8" s="37"/>
      <c r="E8" s="37"/>
      <c r="F8" s="37"/>
      <c r="G8" s="37"/>
      <c r="H8" s="39"/>
      <c r="I8" s="39"/>
      <c r="J8" s="37"/>
      <c r="K8" s="37"/>
    </row>
    <row r="9" spans="1:11" ht="15" customHeight="1" x14ac:dyDescent="0.2">
      <c r="A9" s="36"/>
      <c r="B9" s="37"/>
      <c r="C9" s="37"/>
      <c r="D9" s="37"/>
      <c r="E9" s="37"/>
      <c r="F9" s="37"/>
      <c r="G9" s="37"/>
      <c r="I9" s="133" t="s">
        <v>25</v>
      </c>
      <c r="J9" s="96"/>
      <c r="K9" s="37"/>
    </row>
    <row r="10" spans="1:11" ht="30" customHeight="1" x14ac:dyDescent="0.2">
      <c r="A10" s="38" t="s">
        <v>24</v>
      </c>
      <c r="B10" s="37"/>
      <c r="C10" s="37"/>
      <c r="D10" s="37"/>
      <c r="E10" s="37"/>
      <c r="F10" s="37"/>
      <c r="G10" s="125" t="s">
        <v>48</v>
      </c>
      <c r="I10" s="134"/>
      <c r="J10" s="96"/>
      <c r="K10" s="37"/>
    </row>
    <row r="11" spans="1:11" ht="30" customHeight="1" x14ac:dyDescent="0.2">
      <c r="A11" s="131" t="s">
        <v>14</v>
      </c>
      <c r="B11" s="132"/>
      <c r="C11" s="132"/>
      <c r="D11" s="132"/>
      <c r="E11" s="132"/>
      <c r="F11" s="132"/>
      <c r="G11" s="72" t="s">
        <v>26</v>
      </c>
      <c r="I11" s="134"/>
      <c r="J11" s="96"/>
      <c r="K11" s="37"/>
    </row>
    <row r="12" spans="1:11" ht="15" customHeight="1" x14ac:dyDescent="0.2">
      <c r="A12" s="73" t="s">
        <v>15</v>
      </c>
      <c r="B12" s="37"/>
      <c r="C12" s="37"/>
      <c r="D12" s="37"/>
      <c r="E12" s="37"/>
      <c r="F12" s="37"/>
      <c r="G12" s="72" t="s">
        <v>46</v>
      </c>
      <c r="I12" s="135"/>
      <c r="J12" s="96"/>
      <c r="K12" s="37"/>
    </row>
    <row r="13" spans="1:11" ht="15" customHeight="1" x14ac:dyDescent="0.2">
      <c r="A13" s="73" t="s">
        <v>16</v>
      </c>
      <c r="B13" s="36"/>
      <c r="C13" s="36"/>
      <c r="D13" s="36"/>
      <c r="E13" s="36"/>
      <c r="F13" s="36"/>
      <c r="G13" s="115" t="s">
        <v>43</v>
      </c>
      <c r="H13" s="37"/>
      <c r="I13" s="37"/>
      <c r="J13" s="37"/>
      <c r="K13" s="37"/>
    </row>
    <row r="14" spans="1:11" ht="15" customHeight="1" x14ac:dyDescent="0.2">
      <c r="A14" s="73" t="s">
        <v>17</v>
      </c>
      <c r="B14" s="37"/>
      <c r="C14" s="37"/>
      <c r="D14" s="37"/>
      <c r="E14" s="37"/>
      <c r="F14" s="37"/>
      <c r="G14" s="72" t="s">
        <v>47</v>
      </c>
      <c r="H14" s="72"/>
      <c r="I14" s="72"/>
      <c r="J14" s="72"/>
      <c r="K14" s="72"/>
    </row>
    <row r="15" spans="1:11" ht="15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5" customHeight="1" x14ac:dyDescent="0.2">
      <c r="A16" s="38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3" ht="15" customHeight="1" x14ac:dyDescent="0.2">
      <c r="A17" s="38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3" ht="15" customHeight="1" x14ac:dyDescent="0.2">
      <c r="A18" s="97" t="s">
        <v>64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3" ht="15" customHeight="1" x14ac:dyDescent="0.2">
      <c r="A19" s="37"/>
      <c r="B19" s="36"/>
      <c r="C19" s="36"/>
      <c r="D19" s="36"/>
      <c r="E19" s="36"/>
      <c r="F19" s="36"/>
      <c r="G19" s="36"/>
      <c r="H19" s="98" t="s">
        <v>51</v>
      </c>
      <c r="I19" s="36"/>
      <c r="J19" s="36"/>
      <c r="K19" s="36"/>
    </row>
    <row r="20" spans="1:13" ht="15" customHeight="1" x14ac:dyDescent="0.2">
      <c r="A20" s="88"/>
      <c r="B20" s="89"/>
      <c r="C20" s="89"/>
      <c r="D20" s="89"/>
      <c r="E20" s="89"/>
      <c r="F20" s="37"/>
      <c r="G20" s="87"/>
      <c r="H20" s="87"/>
      <c r="I20" s="87"/>
      <c r="J20" s="87"/>
      <c r="K20" s="37"/>
    </row>
    <row r="21" spans="1:13" ht="15" customHeight="1" x14ac:dyDescent="0.2">
      <c r="A21" s="89"/>
      <c r="B21" s="89"/>
      <c r="C21" s="89"/>
      <c r="D21" s="89"/>
      <c r="E21" s="89"/>
      <c r="F21" s="36"/>
      <c r="G21" s="87"/>
      <c r="H21" s="75" t="s">
        <v>52</v>
      </c>
      <c r="I21" s="75" t="s">
        <v>53</v>
      </c>
    </row>
    <row r="22" spans="1:13" ht="15" customHeight="1" x14ac:dyDescent="0.2">
      <c r="A22" s="76" t="s">
        <v>18</v>
      </c>
      <c r="B22" s="76"/>
      <c r="C22" s="76"/>
      <c r="D22" s="76"/>
      <c r="E22" s="76" t="s">
        <v>19</v>
      </c>
      <c r="F22" s="36"/>
      <c r="G22" s="87"/>
      <c r="H22" s="110">
        <v>10</v>
      </c>
      <c r="I22" s="110">
        <v>20</v>
      </c>
      <c r="M22" s="10"/>
    </row>
    <row r="23" spans="1:13" s="35" customFormat="1" ht="45" customHeight="1" x14ac:dyDescent="0.2">
      <c r="A23" s="77" t="s">
        <v>8</v>
      </c>
      <c r="B23" s="77"/>
      <c r="C23" s="77"/>
      <c r="D23" s="89"/>
      <c r="E23" s="78">
        <v>4</v>
      </c>
      <c r="F23" s="36"/>
      <c r="G23" s="90" t="s">
        <v>54</v>
      </c>
      <c r="H23" s="113" t="str">
        <f>IF(I23="","",1)</f>
        <v/>
      </c>
      <c r="I23" s="116"/>
      <c r="L23" s="11"/>
      <c r="M23" s="10"/>
    </row>
    <row r="24" spans="1:13" ht="45" customHeight="1" x14ac:dyDescent="0.2">
      <c r="A24" s="77" t="s">
        <v>27</v>
      </c>
      <c r="B24" s="77"/>
      <c r="C24" s="77"/>
      <c r="D24" s="89"/>
      <c r="E24" s="78">
        <v>6</v>
      </c>
      <c r="F24" s="37"/>
      <c r="G24" s="90" t="s">
        <v>55</v>
      </c>
      <c r="H24" s="113" t="str">
        <f>IF(I24="","",2)</f>
        <v/>
      </c>
      <c r="I24" s="116"/>
      <c r="K24" s="11"/>
      <c r="M24" s="10"/>
    </row>
    <row r="25" spans="1:13" ht="45" customHeight="1" x14ac:dyDescent="0.2">
      <c r="A25" s="77" t="s">
        <v>30</v>
      </c>
      <c r="B25" s="77"/>
      <c r="C25" s="77"/>
      <c r="D25" s="89"/>
      <c r="E25" s="78">
        <v>8</v>
      </c>
      <c r="F25" s="36"/>
      <c r="G25" s="90" t="s">
        <v>56</v>
      </c>
      <c r="H25" s="113" t="str">
        <f>IF(I25="","",3)</f>
        <v/>
      </c>
      <c r="I25" s="116"/>
      <c r="K25" s="11"/>
    </row>
    <row r="26" spans="1:13" ht="45" customHeight="1" x14ac:dyDescent="0.2">
      <c r="A26" s="77" t="s">
        <v>31</v>
      </c>
      <c r="B26" s="77"/>
      <c r="C26" s="77"/>
      <c r="D26" s="89"/>
      <c r="E26" s="78">
        <v>0</v>
      </c>
      <c r="F26" s="36"/>
      <c r="G26" s="90" t="s">
        <v>57</v>
      </c>
      <c r="H26" s="113" t="str">
        <f>IF(I26="","",4)</f>
        <v/>
      </c>
      <c r="I26" s="112"/>
      <c r="K26" s="11"/>
      <c r="M26" s="10"/>
    </row>
    <row r="27" spans="1:13" ht="45" customHeight="1" x14ac:dyDescent="0.2">
      <c r="A27" s="77" t="s">
        <v>34</v>
      </c>
      <c r="B27" s="79"/>
      <c r="C27" s="80"/>
      <c r="D27" s="37"/>
      <c r="E27" s="80">
        <v>3</v>
      </c>
      <c r="F27" s="36"/>
      <c r="G27" s="90" t="s">
        <v>58</v>
      </c>
      <c r="H27" s="113" t="str">
        <f>IF(I27="","",5)</f>
        <v/>
      </c>
      <c r="I27" s="116"/>
      <c r="K27" s="11"/>
    </row>
    <row r="28" spans="1:13" ht="45" customHeight="1" x14ac:dyDescent="0.2">
      <c r="A28" s="77" t="s">
        <v>35</v>
      </c>
      <c r="B28" s="79"/>
      <c r="C28" s="80"/>
      <c r="D28" s="37"/>
      <c r="E28" s="80">
        <v>5</v>
      </c>
      <c r="F28" s="36"/>
      <c r="G28" s="90" t="s">
        <v>59</v>
      </c>
      <c r="H28" s="113" t="str">
        <f>IF(I28="","",6)</f>
        <v/>
      </c>
      <c r="I28" s="112"/>
      <c r="K28" s="11"/>
      <c r="M28" s="10"/>
    </row>
    <row r="29" spans="1:13" ht="45" customHeight="1" x14ac:dyDescent="0.2">
      <c r="A29" s="77" t="s">
        <v>37</v>
      </c>
      <c r="B29" s="79"/>
      <c r="C29" s="80"/>
      <c r="D29" s="37"/>
      <c r="E29" s="80">
        <v>7</v>
      </c>
      <c r="F29" s="37"/>
      <c r="G29" s="90" t="s">
        <v>60</v>
      </c>
      <c r="H29" s="113" t="str">
        <f>IF(I29="","",7)</f>
        <v/>
      </c>
      <c r="I29" s="112"/>
      <c r="K29" s="11"/>
    </row>
    <row r="30" spans="1:13" ht="45" customHeight="1" x14ac:dyDescent="0.2">
      <c r="A30" s="77" t="s">
        <v>39</v>
      </c>
      <c r="B30" s="77"/>
      <c r="C30" s="78"/>
      <c r="D30" s="36"/>
      <c r="E30" s="78">
        <v>9</v>
      </c>
      <c r="F30" s="36"/>
      <c r="G30" s="90" t="s">
        <v>61</v>
      </c>
      <c r="H30" s="113" t="str">
        <f>IF(I30="","",8)</f>
        <v/>
      </c>
      <c r="I30" s="112"/>
      <c r="K30" s="11"/>
      <c r="M30" s="10"/>
    </row>
    <row r="31" spans="1:13" ht="45" customHeight="1" x14ac:dyDescent="0.2">
      <c r="A31" s="77" t="s">
        <v>40</v>
      </c>
      <c r="B31" s="77"/>
      <c r="C31" s="78"/>
      <c r="D31" s="36"/>
      <c r="E31" s="78">
        <v>1</v>
      </c>
      <c r="F31" s="36"/>
      <c r="G31" s="90" t="s">
        <v>62</v>
      </c>
      <c r="H31" s="113" t="str">
        <f>IF(I31="","",9)</f>
        <v/>
      </c>
      <c r="I31" s="114"/>
      <c r="K31" s="11"/>
    </row>
  </sheetData>
  <mergeCells count="2">
    <mergeCell ref="A11:F11"/>
    <mergeCell ref="I9:I12"/>
  </mergeCells>
  <pageMargins left="0.70866141732283472" right="0.51181102362204722" top="0.39370078740157483" bottom="0.11811023622047245" header="0.31496062992125984" footer="0.19685039370078741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86"/>
  <sheetViews>
    <sheetView showGridLines="0" tabSelected="1" zoomScaleNormal="100" zoomScaleSheetLayoutView="55" workbookViewId="0"/>
  </sheetViews>
  <sheetFormatPr defaultRowHeight="12" x14ac:dyDescent="0.2"/>
  <cols>
    <col min="1" max="1" width="3" style="1" customWidth="1"/>
    <col min="2" max="2" width="3.140625" style="1" customWidth="1"/>
    <col min="3" max="5" width="3" style="1" customWidth="1"/>
    <col min="6" max="6" width="4.5703125" style="1" customWidth="1"/>
    <col min="7" max="7" width="90.42578125" style="2" customWidth="1"/>
    <col min="8" max="8" width="18.7109375" style="1" customWidth="1"/>
    <col min="9" max="9" width="15" style="11" customWidth="1"/>
    <col min="10" max="10" width="15" style="12" customWidth="1"/>
    <col min="11" max="17" width="15" style="11" customWidth="1"/>
    <col min="18" max="18" width="12.7109375" style="11" customWidth="1"/>
    <col min="19" max="19" width="14.7109375" style="11" customWidth="1"/>
    <col min="20" max="16384" width="9.140625" style="11"/>
  </cols>
  <sheetData>
    <row r="1" spans="1:17" ht="15" customHeight="1" x14ac:dyDescent="0.2">
      <c r="G1" s="1"/>
      <c r="H1" s="2"/>
    </row>
    <row r="2" spans="1:17" ht="15" customHeight="1" x14ac:dyDescent="0.2">
      <c r="G2" s="1"/>
      <c r="H2" s="2"/>
    </row>
    <row r="3" spans="1:17" ht="15" customHeight="1" x14ac:dyDescent="0.2"/>
    <row r="4" spans="1:17" ht="15" customHeight="1" x14ac:dyDescent="0.2">
      <c r="A4" s="33" t="s">
        <v>9</v>
      </c>
      <c r="D4" s="3"/>
      <c r="H4" s="4" t="s">
        <v>10</v>
      </c>
      <c r="I4" s="127" t="s">
        <v>50</v>
      </c>
    </row>
    <row r="5" spans="1:17" ht="15" customHeight="1" x14ac:dyDescent="0.2">
      <c r="A5" s="5"/>
      <c r="D5" s="6"/>
      <c r="E5" s="7"/>
      <c r="F5" s="7"/>
      <c r="H5" s="4" t="s">
        <v>11</v>
      </c>
      <c r="I5" s="8"/>
    </row>
    <row r="6" spans="1:17" ht="15" customHeight="1" x14ac:dyDescent="0.2">
      <c r="A6" s="9"/>
      <c r="H6" s="4" t="s">
        <v>12</v>
      </c>
      <c r="I6" s="127" t="s">
        <v>49</v>
      </c>
    </row>
    <row r="7" spans="1:17" ht="15" customHeight="1" x14ac:dyDescent="0.2">
      <c r="A7" s="11"/>
      <c r="H7" s="2"/>
    </row>
    <row r="8" spans="1:17" ht="15" customHeight="1" x14ac:dyDescent="0.2">
      <c r="A8" s="70" t="s">
        <v>63</v>
      </c>
      <c r="B8" s="37"/>
      <c r="C8" s="37"/>
      <c r="D8" s="37"/>
      <c r="E8" s="37"/>
      <c r="F8" s="37"/>
      <c r="G8" s="37"/>
      <c r="H8" s="39"/>
      <c r="I8" s="37"/>
      <c r="J8" s="37"/>
      <c r="K8" s="39"/>
      <c r="L8" s="37"/>
      <c r="M8" s="36"/>
      <c r="N8" s="36"/>
      <c r="O8" s="36"/>
      <c r="P8" s="36"/>
      <c r="Q8" s="36"/>
    </row>
    <row r="9" spans="1:17" ht="15" customHeight="1" x14ac:dyDescent="0.25">
      <c r="A9" s="36"/>
      <c r="B9" s="37"/>
      <c r="C9" s="37"/>
      <c r="D9" s="37"/>
      <c r="E9" s="37"/>
      <c r="F9" s="37"/>
      <c r="G9" s="37"/>
      <c r="H9" s="136" t="s">
        <v>41</v>
      </c>
      <c r="I9" s="137"/>
      <c r="J9" s="37"/>
      <c r="K9" s="39"/>
      <c r="L9" s="86"/>
      <c r="M9" s="36"/>
      <c r="N9" s="36"/>
      <c r="O9" s="36"/>
      <c r="P9" s="36"/>
      <c r="Q9" s="36"/>
    </row>
    <row r="10" spans="1:17" ht="30" customHeight="1" x14ac:dyDescent="0.2">
      <c r="A10" s="144" t="s">
        <v>24</v>
      </c>
      <c r="B10" s="144"/>
      <c r="C10" s="144"/>
      <c r="D10" s="144"/>
      <c r="E10" s="144"/>
      <c r="F10" s="144"/>
      <c r="G10" s="125" t="s">
        <v>48</v>
      </c>
      <c r="H10" s="138"/>
      <c r="I10" s="139"/>
      <c r="J10" s="37"/>
      <c r="K10" s="39"/>
      <c r="L10" s="71"/>
      <c r="M10" s="36"/>
      <c r="N10" s="36"/>
      <c r="O10" s="36"/>
      <c r="P10" s="36"/>
      <c r="Q10" s="36"/>
    </row>
    <row r="11" spans="1:17" ht="30" customHeight="1" x14ac:dyDescent="0.2">
      <c r="A11" s="142" t="s">
        <v>14</v>
      </c>
      <c r="B11" s="143"/>
      <c r="C11" s="143"/>
      <c r="D11" s="143"/>
      <c r="E11" s="143"/>
      <c r="F11" s="143"/>
      <c r="G11" s="72" t="s">
        <v>26</v>
      </c>
      <c r="H11" s="138"/>
      <c r="I11" s="139"/>
      <c r="J11" s="37"/>
      <c r="K11" s="39"/>
      <c r="L11" s="71"/>
      <c r="M11" s="36"/>
      <c r="N11" s="36"/>
      <c r="O11" s="36"/>
      <c r="P11" s="36"/>
      <c r="Q11" s="36"/>
    </row>
    <row r="12" spans="1:17" ht="15" customHeight="1" x14ac:dyDescent="0.2">
      <c r="A12" s="73" t="s">
        <v>15</v>
      </c>
      <c r="B12" s="37"/>
      <c r="C12" s="37"/>
      <c r="D12" s="37"/>
      <c r="E12" s="37"/>
      <c r="F12" s="37"/>
      <c r="G12" s="72" t="s">
        <v>46</v>
      </c>
      <c r="H12" s="140"/>
      <c r="I12" s="141"/>
      <c r="J12" s="37"/>
      <c r="K12" s="39"/>
      <c r="L12" s="71"/>
      <c r="M12" s="36"/>
      <c r="N12" s="36"/>
      <c r="O12" s="36"/>
      <c r="P12" s="36"/>
      <c r="Q12" s="36"/>
    </row>
    <row r="13" spans="1:17" ht="15" customHeight="1" x14ac:dyDescent="0.2">
      <c r="A13" s="73" t="s">
        <v>16</v>
      </c>
      <c r="B13" s="36"/>
      <c r="C13" s="36"/>
      <c r="D13" s="36"/>
      <c r="E13" s="36"/>
      <c r="F13" s="36"/>
      <c r="G13" s="37" t="s">
        <v>13</v>
      </c>
      <c r="H13" s="37"/>
      <c r="I13" s="37"/>
      <c r="J13" s="37"/>
      <c r="K13" s="74"/>
      <c r="L13" s="74"/>
      <c r="M13" s="36"/>
      <c r="N13" s="36"/>
      <c r="O13" s="36"/>
      <c r="P13" s="36"/>
      <c r="Q13" s="36"/>
    </row>
    <row r="14" spans="1:17" ht="15" customHeight="1" x14ac:dyDescent="0.2">
      <c r="A14" s="73" t="s">
        <v>17</v>
      </c>
      <c r="B14" s="37"/>
      <c r="C14" s="37"/>
      <c r="D14" s="37"/>
      <c r="E14" s="37"/>
      <c r="F14" s="37"/>
      <c r="G14" s="102" t="s">
        <v>47</v>
      </c>
      <c r="H14" s="72"/>
      <c r="I14" s="72"/>
      <c r="J14" s="72"/>
      <c r="K14" s="39"/>
      <c r="L14" s="37"/>
      <c r="M14" s="36"/>
      <c r="N14" s="36"/>
      <c r="O14" s="36"/>
      <c r="P14" s="36"/>
      <c r="Q14" s="36"/>
    </row>
    <row r="15" spans="1:17" ht="15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  <c r="J15" s="37"/>
      <c r="K15" s="39"/>
      <c r="L15" s="37"/>
      <c r="M15" s="36"/>
      <c r="N15" s="36"/>
      <c r="O15" s="36"/>
      <c r="P15" s="36"/>
      <c r="Q15" s="36"/>
    </row>
    <row r="16" spans="1:17" ht="15" customHeight="1" x14ac:dyDescent="0.2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9"/>
      <c r="L16" s="87"/>
      <c r="M16" s="87"/>
      <c r="N16" s="34"/>
      <c r="O16" s="36"/>
      <c r="P16" s="36"/>
      <c r="Q16" s="36"/>
    </row>
    <row r="17" spans="1:19" ht="15" customHeight="1" x14ac:dyDescent="0.2">
      <c r="A17" s="88"/>
      <c r="B17" s="89"/>
      <c r="C17" s="89"/>
      <c r="D17" s="89"/>
      <c r="E17" s="89"/>
      <c r="F17" s="37"/>
      <c r="G17" s="87"/>
      <c r="H17" s="87"/>
      <c r="I17" s="87"/>
      <c r="J17" s="37"/>
      <c r="K17" s="89"/>
      <c r="L17" s="87"/>
      <c r="M17" s="87"/>
      <c r="N17" s="36"/>
      <c r="O17" s="36"/>
      <c r="P17" s="36"/>
      <c r="Q17" s="36"/>
    </row>
    <row r="18" spans="1:19" ht="15" customHeight="1" x14ac:dyDescent="0.2">
      <c r="A18" s="89"/>
      <c r="B18" s="89"/>
      <c r="C18" s="89"/>
      <c r="D18" s="89"/>
      <c r="E18" s="89"/>
      <c r="F18" s="36"/>
      <c r="G18" s="87"/>
      <c r="H18" s="75" t="s">
        <v>65</v>
      </c>
      <c r="I18" s="75" t="s">
        <v>54</v>
      </c>
      <c r="J18" s="75" t="s">
        <v>55</v>
      </c>
      <c r="K18" s="75" t="s">
        <v>56</v>
      </c>
      <c r="L18" s="75" t="s">
        <v>57</v>
      </c>
      <c r="M18" s="75" t="s">
        <v>58</v>
      </c>
      <c r="N18" s="75" t="s">
        <v>59</v>
      </c>
      <c r="O18" s="75" t="s">
        <v>60</v>
      </c>
      <c r="P18" s="75" t="s">
        <v>61</v>
      </c>
      <c r="Q18" s="75" t="s">
        <v>62</v>
      </c>
    </row>
    <row r="19" spans="1:19" ht="15" customHeight="1" x14ac:dyDescent="0.2">
      <c r="A19" s="11"/>
      <c r="B19" s="11"/>
      <c r="C19" s="11"/>
      <c r="D19" s="11"/>
      <c r="E19" s="11"/>
      <c r="F19" s="36"/>
      <c r="G19" s="87"/>
      <c r="H19" s="111" t="s">
        <v>5</v>
      </c>
      <c r="I19" s="110">
        <v>10</v>
      </c>
      <c r="J19" s="110">
        <v>20</v>
      </c>
      <c r="K19" s="110">
        <v>30</v>
      </c>
      <c r="L19" s="110">
        <v>40</v>
      </c>
      <c r="M19" s="110">
        <v>50</v>
      </c>
      <c r="N19" s="110">
        <v>60</v>
      </c>
      <c r="O19" s="110">
        <v>70</v>
      </c>
      <c r="P19" s="110">
        <v>80</v>
      </c>
      <c r="Q19" s="110">
        <v>90</v>
      </c>
      <c r="S19" s="10"/>
    </row>
    <row r="20" spans="1:19" ht="30" customHeight="1" x14ac:dyDescent="0.2">
      <c r="A20" s="76" t="s">
        <v>18</v>
      </c>
      <c r="B20" s="76"/>
      <c r="C20" s="76"/>
      <c r="D20" s="76"/>
      <c r="E20" s="76" t="s">
        <v>19</v>
      </c>
      <c r="F20" s="36"/>
      <c r="G20" s="99" t="s">
        <v>53</v>
      </c>
      <c r="H20" s="100"/>
      <c r="I20" s="101" t="str">
        <f>IF('KP1'!I23="","",'KP1'!I23)</f>
        <v/>
      </c>
      <c r="J20" s="101" t="str">
        <f>IF('KP1'!I24="","",'KP1'!I24)</f>
        <v/>
      </c>
      <c r="K20" s="101" t="str">
        <f>IF('KP1'!I25="","",'KP1'!I25)</f>
        <v/>
      </c>
      <c r="L20" s="101" t="str">
        <f>IF('KP1'!I26="","",'KP1'!I26)</f>
        <v/>
      </c>
      <c r="M20" s="101" t="str">
        <f>IF('KP1'!I27="","",'KP1'!I27)</f>
        <v/>
      </c>
      <c r="N20" s="101" t="str">
        <f>IF('KP1'!I28="","",'KP1'!I28)</f>
        <v/>
      </c>
      <c r="O20" s="101" t="str">
        <f>IF('KP1'!I29="","",'KP1'!I29)</f>
        <v/>
      </c>
      <c r="P20" s="101" t="str">
        <f>IF('KP1'!I30="","",'KP1'!I30)</f>
        <v/>
      </c>
      <c r="Q20" s="101" t="str">
        <f>IF('KP1'!I31="","",'KP1'!I31)</f>
        <v/>
      </c>
      <c r="S20" s="10"/>
    </row>
    <row r="21" spans="1:19" ht="15" customHeight="1" x14ac:dyDescent="0.2">
      <c r="A21" s="117" t="s">
        <v>5</v>
      </c>
      <c r="B21" s="77"/>
      <c r="C21" s="77"/>
      <c r="D21" s="120"/>
      <c r="E21" s="78">
        <v>8</v>
      </c>
      <c r="F21" s="36"/>
      <c r="G21" s="92" t="s">
        <v>66</v>
      </c>
      <c r="H21" s="41">
        <f>SUM(I21:Q21)</f>
        <v>0</v>
      </c>
      <c r="I21" s="40"/>
      <c r="J21" s="40"/>
      <c r="K21" s="40"/>
      <c r="L21" s="40"/>
      <c r="M21" s="40"/>
      <c r="N21" s="40"/>
      <c r="O21" s="40"/>
      <c r="P21" s="40"/>
      <c r="Q21" s="40"/>
    </row>
    <row r="22" spans="1:19" ht="15" customHeight="1" x14ac:dyDescent="0.2">
      <c r="A22" s="117" t="s">
        <v>8</v>
      </c>
      <c r="B22" s="77"/>
      <c r="C22" s="77"/>
      <c r="D22" s="120"/>
      <c r="E22" s="78">
        <v>5</v>
      </c>
      <c r="F22" s="36"/>
      <c r="G22" s="92" t="s">
        <v>67</v>
      </c>
      <c r="H22" s="41">
        <f t="shared" ref="H22:Q22" si="0">H30+H36+H45</f>
        <v>0</v>
      </c>
      <c r="I22" s="41">
        <f>I30+I36+I45</f>
        <v>0</v>
      </c>
      <c r="J22" s="41">
        <f t="shared" si="0"/>
        <v>0</v>
      </c>
      <c r="K22" s="41">
        <f t="shared" si="0"/>
        <v>0</v>
      </c>
      <c r="L22" s="41">
        <f t="shared" si="0"/>
        <v>0</v>
      </c>
      <c r="M22" s="41">
        <f t="shared" si="0"/>
        <v>0</v>
      </c>
      <c r="N22" s="41">
        <f t="shared" si="0"/>
        <v>0</v>
      </c>
      <c r="O22" s="41">
        <f t="shared" si="0"/>
        <v>0</v>
      </c>
      <c r="P22" s="41">
        <f t="shared" si="0"/>
        <v>0</v>
      </c>
      <c r="Q22" s="41">
        <f t="shared" si="0"/>
        <v>0</v>
      </c>
      <c r="S22" s="10"/>
    </row>
    <row r="23" spans="1:19" ht="15" customHeight="1" x14ac:dyDescent="0.2">
      <c r="A23" s="117" t="s">
        <v>29</v>
      </c>
      <c r="B23" s="79"/>
      <c r="C23" s="80"/>
      <c r="D23" s="39"/>
      <c r="E23" s="80">
        <v>0</v>
      </c>
      <c r="F23" s="36"/>
      <c r="G23" s="92" t="s">
        <v>68</v>
      </c>
      <c r="H23" s="41">
        <f>H22-H21</f>
        <v>0</v>
      </c>
      <c r="I23" s="41">
        <f>I22-I21</f>
        <v>0</v>
      </c>
      <c r="J23" s="41">
        <f>J22-J21</f>
        <v>0</v>
      </c>
      <c r="K23" s="41">
        <f t="shared" ref="K23:Q23" si="1">K22-K21</f>
        <v>0</v>
      </c>
      <c r="L23" s="41">
        <f t="shared" si="1"/>
        <v>0</v>
      </c>
      <c r="M23" s="41">
        <f t="shared" si="1"/>
        <v>0</v>
      </c>
      <c r="N23" s="41">
        <f t="shared" si="1"/>
        <v>0</v>
      </c>
      <c r="O23" s="41">
        <f t="shared" si="1"/>
        <v>0</v>
      </c>
      <c r="P23" s="41">
        <f t="shared" si="1"/>
        <v>0</v>
      </c>
      <c r="Q23" s="41">
        <f t="shared" si="1"/>
        <v>0</v>
      </c>
    </row>
    <row r="24" spans="1:19" ht="15" customHeight="1" x14ac:dyDescent="0.2">
      <c r="A24" s="117" t="s">
        <v>27</v>
      </c>
      <c r="B24" s="79"/>
      <c r="C24" s="80"/>
      <c r="D24" s="39"/>
      <c r="E24" s="80">
        <v>7</v>
      </c>
      <c r="F24" s="36"/>
      <c r="G24" s="92" t="s">
        <v>69</v>
      </c>
      <c r="H24" s="91">
        <f t="shared" ref="H24:Q24" si="2">IF(H21=0,0,+(H22-H21)/H21*100)</f>
        <v>0</v>
      </c>
      <c r="I24" s="91">
        <f t="shared" si="2"/>
        <v>0</v>
      </c>
      <c r="J24" s="91">
        <f t="shared" si="2"/>
        <v>0</v>
      </c>
      <c r="K24" s="91">
        <f t="shared" si="2"/>
        <v>0</v>
      </c>
      <c r="L24" s="91">
        <f t="shared" si="2"/>
        <v>0</v>
      </c>
      <c r="M24" s="91">
        <f t="shared" si="2"/>
        <v>0</v>
      </c>
      <c r="N24" s="91">
        <f t="shared" si="2"/>
        <v>0</v>
      </c>
      <c r="O24" s="91">
        <f t="shared" si="2"/>
        <v>0</v>
      </c>
      <c r="P24" s="91">
        <f t="shared" si="2"/>
        <v>0</v>
      </c>
      <c r="Q24" s="91">
        <f t="shared" si="2"/>
        <v>0</v>
      </c>
      <c r="S24" s="10"/>
    </row>
    <row r="25" spans="1:19" ht="15" customHeight="1" x14ac:dyDescent="0.2">
      <c r="A25" s="39"/>
      <c r="B25" s="39"/>
      <c r="C25" s="39"/>
      <c r="D25" s="39"/>
      <c r="E25" s="39"/>
      <c r="F25" s="37"/>
      <c r="G25" s="72"/>
      <c r="H25" s="37"/>
      <c r="I25" s="87"/>
      <c r="J25" s="37"/>
      <c r="K25" s="39"/>
      <c r="L25" s="87"/>
      <c r="M25" s="87"/>
      <c r="N25" s="36"/>
      <c r="O25" s="36"/>
      <c r="P25" s="36"/>
      <c r="Q25" s="36"/>
    </row>
    <row r="26" spans="1:19" ht="15" customHeight="1" x14ac:dyDescent="0.2">
      <c r="A26" s="117" t="s">
        <v>28</v>
      </c>
      <c r="B26" s="77"/>
      <c r="C26" s="78"/>
      <c r="D26" s="39"/>
      <c r="E26" s="78">
        <v>2</v>
      </c>
      <c r="F26" s="36"/>
      <c r="G26" s="92" t="s">
        <v>70</v>
      </c>
      <c r="H26" s="41">
        <f>SUM(I26:Q26)</f>
        <v>0</v>
      </c>
      <c r="I26" s="40"/>
      <c r="J26" s="40"/>
      <c r="K26" s="40"/>
      <c r="L26" s="40"/>
      <c r="M26" s="40"/>
      <c r="N26" s="40"/>
      <c r="O26" s="40"/>
      <c r="P26" s="40"/>
      <c r="Q26" s="40"/>
      <c r="S26" s="10"/>
    </row>
    <row r="27" spans="1:19" ht="15" customHeight="1" x14ac:dyDescent="0.2">
      <c r="A27" s="117" t="s">
        <v>30</v>
      </c>
      <c r="B27" s="77"/>
      <c r="C27" s="78"/>
      <c r="D27" s="39"/>
      <c r="E27" s="78">
        <v>9</v>
      </c>
      <c r="F27" s="36"/>
      <c r="G27" s="92" t="s">
        <v>71</v>
      </c>
      <c r="H27" s="41">
        <f>SUM(I27:Q27)</f>
        <v>0</v>
      </c>
      <c r="I27" s="81"/>
      <c r="J27" s="81"/>
      <c r="K27" s="81"/>
      <c r="L27" s="81"/>
      <c r="M27" s="81"/>
      <c r="N27" s="81"/>
      <c r="O27" s="81"/>
      <c r="P27" s="81"/>
      <c r="Q27" s="81"/>
    </row>
    <row r="28" spans="1:19" ht="15" customHeight="1" x14ac:dyDescent="0.2">
      <c r="A28" s="117" t="s">
        <v>32</v>
      </c>
      <c r="B28" s="77"/>
      <c r="C28" s="78"/>
      <c r="D28" s="39"/>
      <c r="E28" s="78">
        <v>4</v>
      </c>
      <c r="F28" s="36"/>
      <c r="G28" s="92" t="s">
        <v>72</v>
      </c>
      <c r="H28" s="91">
        <f>IF(H27=0,0,+(H26-H27)/H27*100)</f>
        <v>0</v>
      </c>
      <c r="I28" s="91">
        <f t="shared" ref="I28:Q28" si="3">IF(I27=0,0,+(I26-I27)/I27*100)</f>
        <v>0</v>
      </c>
      <c r="J28" s="91">
        <f t="shared" si="3"/>
        <v>0</v>
      </c>
      <c r="K28" s="91">
        <f t="shared" si="3"/>
        <v>0</v>
      </c>
      <c r="L28" s="91">
        <f t="shared" si="3"/>
        <v>0</v>
      </c>
      <c r="M28" s="91">
        <f t="shared" si="3"/>
        <v>0</v>
      </c>
      <c r="N28" s="91">
        <f t="shared" si="3"/>
        <v>0</v>
      </c>
      <c r="O28" s="91">
        <f t="shared" si="3"/>
        <v>0</v>
      </c>
      <c r="P28" s="91">
        <f t="shared" si="3"/>
        <v>0</v>
      </c>
      <c r="Q28" s="91">
        <f t="shared" si="3"/>
        <v>0</v>
      </c>
    </row>
    <row r="29" spans="1:19" ht="24.75" customHeight="1" x14ac:dyDescent="0.2">
      <c r="A29" s="39"/>
      <c r="B29" s="39"/>
      <c r="C29" s="39"/>
      <c r="D29" s="39"/>
      <c r="E29" s="39"/>
      <c r="F29" s="37"/>
      <c r="G29" s="126" t="s">
        <v>73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S29" s="10"/>
    </row>
    <row r="30" spans="1:19" ht="15" customHeight="1" x14ac:dyDescent="0.2">
      <c r="A30" s="117" t="s">
        <v>31</v>
      </c>
      <c r="B30" s="117"/>
      <c r="C30" s="77"/>
      <c r="D30" s="120"/>
      <c r="E30" s="78">
        <v>1</v>
      </c>
      <c r="F30" s="36"/>
      <c r="G30" s="92" t="s">
        <v>74</v>
      </c>
      <c r="H30" s="41">
        <f>SUM(I30:Q30)</f>
        <v>0</v>
      </c>
      <c r="I30" s="40"/>
      <c r="J30" s="40"/>
      <c r="K30" s="40"/>
      <c r="L30" s="40"/>
      <c r="M30" s="40"/>
      <c r="N30" s="40"/>
      <c r="O30" s="40"/>
      <c r="P30" s="40"/>
      <c r="Q30" s="40"/>
    </row>
    <row r="31" spans="1:19" ht="15" customHeight="1" x14ac:dyDescent="0.2">
      <c r="A31" s="117" t="s">
        <v>31</v>
      </c>
      <c r="B31" s="117" t="s">
        <v>5</v>
      </c>
      <c r="C31" s="117"/>
      <c r="D31" s="120"/>
      <c r="E31" s="78">
        <v>6</v>
      </c>
      <c r="F31" s="36"/>
      <c r="G31" s="93" t="s">
        <v>75</v>
      </c>
      <c r="H31" s="82"/>
      <c r="I31" s="94"/>
      <c r="J31" s="94"/>
      <c r="K31" s="94"/>
      <c r="L31" s="94"/>
      <c r="M31" s="94"/>
      <c r="N31" s="94"/>
      <c r="O31" s="94"/>
      <c r="P31" s="94"/>
      <c r="Q31" s="94"/>
      <c r="S31" s="10"/>
    </row>
    <row r="32" spans="1:19" ht="15" customHeight="1" x14ac:dyDescent="0.2">
      <c r="A32" s="118" t="s">
        <v>31</v>
      </c>
      <c r="B32" s="118" t="s">
        <v>8</v>
      </c>
      <c r="C32" s="118"/>
      <c r="D32" s="121"/>
      <c r="E32" s="78">
        <v>3</v>
      </c>
      <c r="F32" s="36"/>
      <c r="G32" s="93" t="s">
        <v>76</v>
      </c>
      <c r="H32" s="94"/>
      <c r="I32" s="82"/>
      <c r="J32" s="82"/>
      <c r="K32" s="82"/>
      <c r="L32" s="82"/>
      <c r="M32" s="82"/>
      <c r="N32" s="82"/>
      <c r="O32" s="82"/>
      <c r="P32" s="82"/>
      <c r="Q32" s="82"/>
    </row>
    <row r="33" spans="1:19" ht="15" customHeight="1" x14ac:dyDescent="0.2">
      <c r="A33" s="117" t="s">
        <v>31</v>
      </c>
      <c r="B33" s="117" t="s">
        <v>29</v>
      </c>
      <c r="C33" s="117"/>
      <c r="D33" s="120"/>
      <c r="E33" s="78">
        <v>8</v>
      </c>
      <c r="F33" s="36"/>
      <c r="G33" s="93" t="s">
        <v>77</v>
      </c>
      <c r="H33" s="41">
        <f>SUM(I33:Q33)</f>
        <v>0</v>
      </c>
      <c r="I33" s="81"/>
      <c r="J33" s="81"/>
      <c r="K33" s="81"/>
      <c r="L33" s="81"/>
      <c r="M33" s="81"/>
      <c r="N33" s="81"/>
      <c r="O33" s="81"/>
      <c r="P33" s="81"/>
      <c r="Q33" s="81"/>
      <c r="S33" s="10"/>
    </row>
    <row r="34" spans="1:19" ht="15" customHeight="1" x14ac:dyDescent="0.2">
      <c r="A34" s="117" t="s">
        <v>31</v>
      </c>
      <c r="B34" s="117" t="s">
        <v>27</v>
      </c>
      <c r="C34" s="117"/>
      <c r="D34" s="120"/>
      <c r="E34" s="78">
        <v>5</v>
      </c>
      <c r="F34" s="37"/>
      <c r="G34" s="109" t="s">
        <v>78</v>
      </c>
      <c r="H34" s="41">
        <f t="shared" ref="H34:Q34" si="4">IF(H33=0,0,H30/H33)</f>
        <v>0</v>
      </c>
      <c r="I34" s="41">
        <f t="shared" si="4"/>
        <v>0</v>
      </c>
      <c r="J34" s="41">
        <f t="shared" si="4"/>
        <v>0</v>
      </c>
      <c r="K34" s="41">
        <f t="shared" si="4"/>
        <v>0</v>
      </c>
      <c r="L34" s="41">
        <f t="shared" si="4"/>
        <v>0</v>
      </c>
      <c r="M34" s="41">
        <f t="shared" si="4"/>
        <v>0</v>
      </c>
      <c r="N34" s="41">
        <f t="shared" si="4"/>
        <v>0</v>
      </c>
      <c r="O34" s="41">
        <f t="shared" si="4"/>
        <v>0</v>
      </c>
      <c r="P34" s="41">
        <f t="shared" si="4"/>
        <v>0</v>
      </c>
      <c r="Q34" s="41">
        <f t="shared" si="4"/>
        <v>0</v>
      </c>
    </row>
    <row r="35" spans="1:19" ht="15" customHeight="1" x14ac:dyDescent="0.2">
      <c r="A35" s="39"/>
      <c r="B35" s="39"/>
      <c r="C35" s="39"/>
      <c r="D35" s="39"/>
      <c r="E35" s="39"/>
      <c r="F35" s="36"/>
      <c r="G35" s="92"/>
      <c r="H35" s="37"/>
      <c r="I35" s="37"/>
      <c r="J35" s="37"/>
      <c r="K35" s="37"/>
      <c r="L35" s="37"/>
      <c r="M35" s="37"/>
      <c r="N35" s="37"/>
      <c r="O35" s="37"/>
      <c r="P35" s="37"/>
      <c r="Q35" s="37"/>
      <c r="S35" s="10"/>
    </row>
    <row r="36" spans="1:19" ht="15" customHeight="1" x14ac:dyDescent="0.2">
      <c r="A36" s="117" t="s">
        <v>33</v>
      </c>
      <c r="B36" s="77"/>
      <c r="C36" s="77"/>
      <c r="D36" s="120"/>
      <c r="E36" s="78">
        <v>6</v>
      </c>
      <c r="F36" s="36"/>
      <c r="G36" s="92" t="s">
        <v>79</v>
      </c>
      <c r="H36" s="41">
        <f>SUM(I36:Q36)</f>
        <v>0</v>
      </c>
      <c r="I36" s="40"/>
      <c r="J36" s="40"/>
      <c r="K36" s="40"/>
      <c r="L36" s="40"/>
      <c r="M36" s="40"/>
      <c r="N36" s="40"/>
      <c r="O36" s="40"/>
      <c r="P36" s="40"/>
      <c r="Q36" s="40"/>
    </row>
    <row r="37" spans="1:19" ht="15" customHeight="1" x14ac:dyDescent="0.2">
      <c r="A37" s="117" t="s">
        <v>33</v>
      </c>
      <c r="B37" s="117" t="s">
        <v>5</v>
      </c>
      <c r="C37" s="77"/>
      <c r="D37" s="120"/>
      <c r="E37" s="78">
        <v>1</v>
      </c>
      <c r="F37" s="36"/>
      <c r="G37" s="93" t="s">
        <v>75</v>
      </c>
      <c r="H37" s="82"/>
      <c r="I37" s="94"/>
      <c r="J37" s="94"/>
      <c r="K37" s="94"/>
      <c r="L37" s="94"/>
      <c r="M37" s="94"/>
      <c r="N37" s="94"/>
      <c r="O37" s="94"/>
      <c r="P37" s="94"/>
      <c r="Q37" s="94"/>
      <c r="S37" s="10"/>
    </row>
    <row r="38" spans="1:19" ht="15" customHeight="1" x14ac:dyDescent="0.2">
      <c r="A38" s="118" t="s">
        <v>33</v>
      </c>
      <c r="B38" s="118" t="s">
        <v>8</v>
      </c>
      <c r="C38" s="118"/>
      <c r="D38" s="120"/>
      <c r="E38" s="78">
        <v>8</v>
      </c>
      <c r="F38" s="36"/>
      <c r="G38" s="93" t="s">
        <v>80</v>
      </c>
      <c r="H38" s="94"/>
      <c r="I38" s="82"/>
      <c r="J38" s="82"/>
      <c r="K38" s="82"/>
      <c r="L38" s="82"/>
      <c r="M38" s="82"/>
      <c r="N38" s="82"/>
      <c r="O38" s="82"/>
      <c r="P38" s="82"/>
      <c r="Q38" s="82"/>
    </row>
    <row r="39" spans="1:19" ht="15" customHeight="1" x14ac:dyDescent="0.2">
      <c r="A39" s="117" t="s">
        <v>33</v>
      </c>
      <c r="B39" s="117" t="s">
        <v>29</v>
      </c>
      <c r="C39" s="117"/>
      <c r="D39" s="120"/>
      <c r="E39" s="78">
        <v>3</v>
      </c>
      <c r="F39" s="37"/>
      <c r="G39" s="109" t="s">
        <v>77</v>
      </c>
      <c r="H39" s="41">
        <f>SUM(I39:Q39)</f>
        <v>0</v>
      </c>
      <c r="I39" s="81"/>
      <c r="J39" s="81"/>
      <c r="K39" s="81"/>
      <c r="L39" s="81"/>
      <c r="M39" s="81"/>
      <c r="N39" s="81"/>
      <c r="O39" s="81"/>
      <c r="P39" s="81"/>
      <c r="Q39" s="81"/>
      <c r="S39" s="10"/>
    </row>
    <row r="40" spans="1:19" ht="15" customHeight="1" x14ac:dyDescent="0.2">
      <c r="A40" s="117" t="s">
        <v>33</v>
      </c>
      <c r="B40" s="117" t="s">
        <v>27</v>
      </c>
      <c r="C40" s="117"/>
      <c r="D40" s="120"/>
      <c r="E40" s="78">
        <v>0</v>
      </c>
      <c r="F40" s="37"/>
      <c r="G40" s="93" t="s">
        <v>78</v>
      </c>
      <c r="H40" s="41">
        <f t="shared" ref="H40:Q40" si="5">IF(H39=0,0,H36/H39)</f>
        <v>0</v>
      </c>
      <c r="I40" s="41">
        <f t="shared" si="5"/>
        <v>0</v>
      </c>
      <c r="J40" s="41">
        <f t="shared" si="5"/>
        <v>0</v>
      </c>
      <c r="K40" s="41">
        <f t="shared" si="5"/>
        <v>0</v>
      </c>
      <c r="L40" s="41">
        <f t="shared" si="5"/>
        <v>0</v>
      </c>
      <c r="M40" s="41">
        <f t="shared" si="5"/>
        <v>0</v>
      </c>
      <c r="N40" s="41">
        <f t="shared" si="5"/>
        <v>0</v>
      </c>
      <c r="O40" s="41">
        <f t="shared" si="5"/>
        <v>0</v>
      </c>
      <c r="P40" s="41">
        <f t="shared" si="5"/>
        <v>0</v>
      </c>
      <c r="Q40" s="41">
        <f t="shared" si="5"/>
        <v>0</v>
      </c>
    </row>
    <row r="41" spans="1:19" ht="15" customHeight="1" x14ac:dyDescent="0.2">
      <c r="A41" s="39"/>
      <c r="B41" s="39"/>
      <c r="C41" s="39"/>
      <c r="D41" s="39"/>
      <c r="E41" s="39"/>
      <c r="F41" s="37"/>
      <c r="G41" s="122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9" ht="15" customHeight="1" x14ac:dyDescent="0.2">
      <c r="A42" s="117" t="s">
        <v>33</v>
      </c>
      <c r="B42" s="117" t="s">
        <v>28</v>
      </c>
      <c r="C42" s="118"/>
      <c r="D42" s="120"/>
      <c r="E42" s="78">
        <v>5</v>
      </c>
      <c r="F42" s="37"/>
      <c r="G42" s="72" t="s">
        <v>81</v>
      </c>
      <c r="H42" s="95">
        <f>IF(H22=0,0,+H36/H22*100)</f>
        <v>0</v>
      </c>
      <c r="I42" s="95">
        <f>IF(I22=0,0,+I36/I22*100)</f>
        <v>0</v>
      </c>
      <c r="J42" s="95">
        <f t="shared" ref="J42:Q42" si="6">IF(J22=0,0,+J36/J22*100)</f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0</v>
      </c>
      <c r="Q42" s="95">
        <f t="shared" si="6"/>
        <v>0</v>
      </c>
    </row>
    <row r="43" spans="1:19" ht="15" customHeight="1" x14ac:dyDescent="0.2">
      <c r="A43" s="117" t="s">
        <v>33</v>
      </c>
      <c r="B43" s="117" t="s">
        <v>28</v>
      </c>
      <c r="C43" s="118" t="s">
        <v>5</v>
      </c>
      <c r="D43" s="120"/>
      <c r="E43" s="78">
        <v>0</v>
      </c>
      <c r="F43" s="36"/>
      <c r="G43" s="93" t="s">
        <v>82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9" ht="15" customHeight="1" x14ac:dyDescent="0.2">
      <c r="A44" s="39"/>
      <c r="B44" s="39"/>
      <c r="C44" s="39"/>
      <c r="D44" s="39"/>
      <c r="E44" s="39"/>
      <c r="F44" s="36"/>
      <c r="G44" s="93"/>
      <c r="H44" s="37"/>
      <c r="I44" s="37"/>
      <c r="J44" s="37"/>
      <c r="K44" s="37"/>
      <c r="L44" s="37"/>
      <c r="M44" s="37"/>
      <c r="N44" s="37"/>
      <c r="O44" s="37"/>
      <c r="P44" s="37"/>
      <c r="Q44" s="37"/>
    </row>
    <row r="45" spans="1:19" ht="15" customHeight="1" x14ac:dyDescent="0.2">
      <c r="A45" s="117" t="s">
        <v>34</v>
      </c>
      <c r="B45" s="77"/>
      <c r="C45" s="77"/>
      <c r="D45" s="120"/>
      <c r="E45" s="78">
        <v>4</v>
      </c>
      <c r="F45" s="36"/>
      <c r="G45" s="92" t="s">
        <v>83</v>
      </c>
      <c r="H45" s="41">
        <f>SUM(I45:Q45)</f>
        <v>0</v>
      </c>
      <c r="I45" s="40"/>
      <c r="J45" s="40"/>
      <c r="K45" s="40"/>
      <c r="L45" s="40"/>
      <c r="M45" s="40"/>
      <c r="N45" s="40"/>
      <c r="O45" s="40"/>
      <c r="P45" s="40"/>
      <c r="Q45" s="40"/>
    </row>
    <row r="46" spans="1:19" ht="15" customHeight="1" x14ac:dyDescent="0.2">
      <c r="A46" s="117" t="s">
        <v>34</v>
      </c>
      <c r="B46" s="117" t="s">
        <v>5</v>
      </c>
      <c r="C46" s="77"/>
      <c r="D46" s="120"/>
      <c r="E46" s="78">
        <v>9</v>
      </c>
      <c r="F46" s="37"/>
      <c r="G46" s="109" t="s">
        <v>77</v>
      </c>
      <c r="H46" s="41">
        <f>SUM(I46:Q46)</f>
        <v>0</v>
      </c>
      <c r="I46" s="40"/>
      <c r="J46" s="40"/>
      <c r="K46" s="40"/>
      <c r="L46" s="40"/>
      <c r="M46" s="40"/>
      <c r="N46" s="40"/>
      <c r="O46" s="40"/>
      <c r="P46" s="40"/>
      <c r="Q46" s="40"/>
    </row>
    <row r="47" spans="1:19" ht="15" customHeight="1" x14ac:dyDescent="0.2">
      <c r="A47" s="117" t="s">
        <v>34</v>
      </c>
      <c r="B47" s="117" t="s">
        <v>8</v>
      </c>
      <c r="C47" s="77"/>
      <c r="D47" s="120"/>
      <c r="E47" s="78">
        <v>6</v>
      </c>
      <c r="F47" s="37"/>
      <c r="G47" s="93" t="s">
        <v>78</v>
      </c>
      <c r="H47" s="41">
        <f>IF(H46=0,0,+H45/H46)</f>
        <v>0</v>
      </c>
      <c r="I47" s="41">
        <f t="shared" ref="I47:Q47" si="7">IF(I46=0,0,+I45/I46)</f>
        <v>0</v>
      </c>
      <c r="J47" s="41">
        <f t="shared" si="7"/>
        <v>0</v>
      </c>
      <c r="K47" s="41">
        <f t="shared" si="7"/>
        <v>0</v>
      </c>
      <c r="L47" s="41">
        <f t="shared" si="7"/>
        <v>0</v>
      </c>
      <c r="M47" s="41">
        <f t="shared" si="7"/>
        <v>0</v>
      </c>
      <c r="N47" s="41">
        <f t="shared" si="7"/>
        <v>0</v>
      </c>
      <c r="O47" s="41">
        <f t="shared" si="7"/>
        <v>0</v>
      </c>
      <c r="P47" s="41">
        <f t="shared" si="7"/>
        <v>0</v>
      </c>
      <c r="Q47" s="41">
        <f t="shared" si="7"/>
        <v>0</v>
      </c>
    </row>
    <row r="48" spans="1:19" ht="15" customHeight="1" x14ac:dyDescent="0.2">
      <c r="A48" s="39"/>
      <c r="B48" s="39"/>
      <c r="C48" s="39"/>
      <c r="D48" s="39"/>
      <c r="E48" s="39"/>
      <c r="F48" s="36"/>
      <c r="G48" s="103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15" customHeight="1" x14ac:dyDescent="0.2">
      <c r="A49" s="39"/>
      <c r="B49" s="39"/>
      <c r="C49" s="39"/>
      <c r="D49" s="39"/>
      <c r="E49" s="39"/>
      <c r="F49" s="36"/>
      <c r="G49" s="123" t="s">
        <v>84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 customHeight="1" x14ac:dyDescent="0.2">
      <c r="A50" s="117" t="s">
        <v>44</v>
      </c>
      <c r="B50" s="117"/>
      <c r="C50" s="77"/>
      <c r="D50" s="120"/>
      <c r="E50" s="78">
        <v>9</v>
      </c>
      <c r="F50" s="36"/>
      <c r="G50" s="103" t="s">
        <v>85</v>
      </c>
      <c r="H50" s="41">
        <f>SUM(I50:Q50)</f>
        <v>0</v>
      </c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15" customHeight="1" x14ac:dyDescent="0.2">
      <c r="A51" s="117" t="s">
        <v>44</v>
      </c>
      <c r="B51" s="117" t="s">
        <v>5</v>
      </c>
      <c r="C51" s="117"/>
      <c r="D51" s="120"/>
      <c r="E51" s="78">
        <v>4</v>
      </c>
      <c r="F51" s="36"/>
      <c r="G51" s="103" t="s">
        <v>86</v>
      </c>
      <c r="H51" s="41">
        <f>SUM(I51:Q51)</f>
        <v>0</v>
      </c>
      <c r="I51" s="40"/>
      <c r="J51" s="40"/>
      <c r="K51" s="40"/>
      <c r="L51" s="40"/>
      <c r="M51" s="40"/>
      <c r="N51" s="40"/>
      <c r="O51" s="40"/>
      <c r="P51" s="40"/>
      <c r="Q51" s="40"/>
    </row>
    <row r="52" spans="1:17" ht="15" customHeight="1" x14ac:dyDescent="0.2">
      <c r="A52" s="117" t="s">
        <v>44</v>
      </c>
      <c r="B52" s="117" t="s">
        <v>8</v>
      </c>
      <c r="C52" s="117"/>
      <c r="D52" s="120"/>
      <c r="E52" s="78">
        <v>1</v>
      </c>
      <c r="F52" s="36"/>
      <c r="G52" s="103" t="s">
        <v>87</v>
      </c>
      <c r="H52" s="41">
        <f>SUM(I52:Q52)</f>
        <v>0</v>
      </c>
      <c r="I52" s="40"/>
      <c r="J52" s="40"/>
      <c r="K52" s="40"/>
      <c r="L52" s="40"/>
      <c r="M52" s="40"/>
      <c r="N52" s="40"/>
      <c r="O52" s="40"/>
      <c r="P52" s="40"/>
      <c r="Q52" s="40"/>
    </row>
    <row r="53" spans="1:17" ht="15" customHeight="1" x14ac:dyDescent="0.2">
      <c r="A53" s="117" t="s">
        <v>44</v>
      </c>
      <c r="B53" s="117" t="s">
        <v>29</v>
      </c>
      <c r="C53" s="117"/>
      <c r="D53" s="120"/>
      <c r="E53" s="78">
        <v>6</v>
      </c>
      <c r="F53" s="36"/>
      <c r="G53" s="92" t="s">
        <v>88</v>
      </c>
      <c r="H53" s="41">
        <f>SUM(I53:Q53)</f>
        <v>0</v>
      </c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5" customHeight="1" x14ac:dyDescent="0.2">
      <c r="A54" s="117" t="s">
        <v>44</v>
      </c>
      <c r="B54" s="117" t="s">
        <v>27</v>
      </c>
      <c r="C54" s="117"/>
      <c r="D54" s="120"/>
      <c r="E54" s="78">
        <v>3</v>
      </c>
      <c r="F54" s="36"/>
      <c r="G54" s="92" t="s">
        <v>89</v>
      </c>
      <c r="H54" s="41">
        <f>SUM(I54:Q54)</f>
        <v>0</v>
      </c>
      <c r="I54" s="41">
        <f>SUM(I50:I53)</f>
        <v>0</v>
      </c>
      <c r="J54" s="41">
        <f t="shared" ref="J54:Q54" si="8">SUM(J50:J53)</f>
        <v>0</v>
      </c>
      <c r="K54" s="41">
        <f t="shared" si="8"/>
        <v>0</v>
      </c>
      <c r="L54" s="41">
        <f t="shared" si="8"/>
        <v>0</v>
      </c>
      <c r="M54" s="41">
        <f t="shared" si="8"/>
        <v>0</v>
      </c>
      <c r="N54" s="41">
        <f t="shared" si="8"/>
        <v>0</v>
      </c>
      <c r="O54" s="41">
        <f>SUM(O50:O53)</f>
        <v>0</v>
      </c>
      <c r="P54" s="41">
        <f t="shared" si="8"/>
        <v>0</v>
      </c>
      <c r="Q54" s="41">
        <f t="shared" si="8"/>
        <v>0</v>
      </c>
    </row>
    <row r="55" spans="1:17" ht="15" customHeight="1" x14ac:dyDescent="0.2">
      <c r="A55" s="117" t="s">
        <v>44</v>
      </c>
      <c r="B55" s="117" t="s">
        <v>28</v>
      </c>
      <c r="C55" s="117"/>
      <c r="D55" s="120"/>
      <c r="E55" s="78">
        <v>8</v>
      </c>
      <c r="F55" s="36"/>
      <c r="G55" s="92" t="s">
        <v>90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</row>
    <row r="56" spans="1:17" ht="30" customHeight="1" x14ac:dyDescent="0.2">
      <c r="A56" s="117" t="s">
        <v>44</v>
      </c>
      <c r="B56" s="117" t="s">
        <v>30</v>
      </c>
      <c r="C56" s="117"/>
      <c r="D56" s="120"/>
      <c r="E56" s="78">
        <v>5</v>
      </c>
      <c r="F56" s="37"/>
      <c r="G56" s="105" t="s">
        <v>91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1:17" ht="15" customHeight="1" x14ac:dyDescent="0.2">
      <c r="A57" s="83"/>
      <c r="B57" s="83"/>
      <c r="C57" s="83"/>
      <c r="D57" s="120"/>
      <c r="E57" s="84"/>
      <c r="F57" s="37"/>
      <c r="G57" s="10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" customHeight="1" x14ac:dyDescent="0.2">
      <c r="A58" s="120"/>
      <c r="B58" s="120"/>
      <c r="C58" s="120"/>
      <c r="D58" s="120"/>
      <c r="E58" s="120"/>
      <c r="F58" s="37"/>
      <c r="G58" s="124" t="s">
        <v>92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" customHeight="1" x14ac:dyDescent="0.2">
      <c r="A59" s="117" t="s">
        <v>35</v>
      </c>
      <c r="B59" s="79"/>
      <c r="C59" s="80"/>
      <c r="D59" s="39"/>
      <c r="E59" s="80">
        <v>6</v>
      </c>
      <c r="F59" s="37"/>
      <c r="G59" s="119" t="s">
        <v>93</v>
      </c>
      <c r="H59" s="41">
        <f>SUM(H60:H61)</f>
        <v>0</v>
      </c>
      <c r="I59" s="82"/>
      <c r="J59" s="82"/>
      <c r="K59" s="82"/>
      <c r="L59" s="82"/>
      <c r="M59" s="82"/>
      <c r="N59" s="82"/>
      <c r="O59" s="82"/>
      <c r="P59" s="82"/>
      <c r="Q59" s="82"/>
    </row>
    <row r="60" spans="1:17" ht="15" customHeight="1" x14ac:dyDescent="0.2">
      <c r="A60" s="117" t="s">
        <v>35</v>
      </c>
      <c r="B60" s="79" t="s">
        <v>5</v>
      </c>
      <c r="C60" s="117"/>
      <c r="D60" s="39"/>
      <c r="E60" s="80">
        <v>1</v>
      </c>
      <c r="F60" s="37"/>
      <c r="G60" s="93" t="s">
        <v>94</v>
      </c>
      <c r="H60" s="40"/>
      <c r="I60" s="82"/>
      <c r="J60" s="82"/>
      <c r="K60" s="82"/>
      <c r="L60" s="82"/>
      <c r="M60" s="82"/>
      <c r="N60" s="82"/>
      <c r="O60" s="82"/>
      <c r="P60" s="82"/>
      <c r="Q60" s="82"/>
    </row>
    <row r="61" spans="1:17" ht="15" customHeight="1" x14ac:dyDescent="0.2">
      <c r="A61" s="117" t="s">
        <v>35</v>
      </c>
      <c r="B61" s="79" t="s">
        <v>8</v>
      </c>
      <c r="C61" s="80"/>
      <c r="D61" s="39"/>
      <c r="E61" s="80">
        <v>8</v>
      </c>
      <c r="F61" s="37"/>
      <c r="G61" s="93" t="s">
        <v>95</v>
      </c>
      <c r="H61" s="40"/>
      <c r="I61" s="82"/>
      <c r="J61" s="82"/>
      <c r="K61" s="82"/>
      <c r="L61" s="82"/>
      <c r="M61" s="82"/>
      <c r="N61" s="82"/>
      <c r="O61" s="82"/>
      <c r="P61" s="82"/>
      <c r="Q61" s="82"/>
    </row>
    <row r="62" spans="1:17" ht="15" customHeight="1" x14ac:dyDescent="0.2">
      <c r="A62" s="120"/>
      <c r="B62" s="120"/>
      <c r="C62" s="120"/>
      <c r="D62" s="39"/>
      <c r="E62" s="120"/>
      <c r="F62" s="37"/>
      <c r="G62" s="85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5" customHeight="1" x14ac:dyDescent="0.2">
      <c r="A63" s="117" t="s">
        <v>36</v>
      </c>
      <c r="B63" s="79"/>
      <c r="C63" s="80"/>
      <c r="D63" s="39"/>
      <c r="E63" s="80">
        <v>1</v>
      </c>
      <c r="F63" s="37"/>
      <c r="G63" s="119" t="s">
        <v>96</v>
      </c>
      <c r="H63" s="41">
        <f>SUM(H64:H65)</f>
        <v>0</v>
      </c>
      <c r="I63" s="41">
        <f t="shared" ref="I63:Q63" si="9">SUM(I64:I65)</f>
        <v>0</v>
      </c>
      <c r="J63" s="41">
        <f t="shared" si="9"/>
        <v>0</v>
      </c>
      <c r="K63" s="41">
        <f t="shared" si="9"/>
        <v>0</v>
      </c>
      <c r="L63" s="41">
        <f t="shared" si="9"/>
        <v>0</v>
      </c>
      <c r="M63" s="41">
        <f t="shared" si="9"/>
        <v>0</v>
      </c>
      <c r="N63" s="41">
        <f t="shared" si="9"/>
        <v>0</v>
      </c>
      <c r="O63" s="41">
        <f t="shared" si="9"/>
        <v>0</v>
      </c>
      <c r="P63" s="41">
        <f t="shared" si="9"/>
        <v>0</v>
      </c>
      <c r="Q63" s="41">
        <f t="shared" si="9"/>
        <v>0</v>
      </c>
    </row>
    <row r="64" spans="1:17" ht="15" customHeight="1" x14ac:dyDescent="0.2">
      <c r="A64" s="117" t="s">
        <v>36</v>
      </c>
      <c r="B64" s="79" t="s">
        <v>5</v>
      </c>
      <c r="C64" s="117"/>
      <c r="D64" s="39"/>
      <c r="E64" s="80">
        <v>6</v>
      </c>
      <c r="F64" s="37"/>
      <c r="G64" s="109" t="s">
        <v>97</v>
      </c>
      <c r="H64" s="41">
        <f>SUM(I64:Q64)</f>
        <v>0</v>
      </c>
      <c r="I64" s="81"/>
      <c r="J64" s="81"/>
      <c r="K64" s="81"/>
      <c r="L64" s="81"/>
      <c r="M64" s="81"/>
      <c r="N64" s="81"/>
      <c r="O64" s="81"/>
      <c r="P64" s="81"/>
      <c r="Q64" s="81"/>
    </row>
    <row r="65" spans="1:17" ht="15" customHeight="1" x14ac:dyDescent="0.2">
      <c r="A65" s="117" t="s">
        <v>36</v>
      </c>
      <c r="B65" s="79" t="s">
        <v>8</v>
      </c>
      <c r="C65" s="80"/>
      <c r="D65" s="39"/>
      <c r="E65" s="80">
        <v>3</v>
      </c>
      <c r="F65" s="37"/>
      <c r="G65" s="109" t="s">
        <v>98</v>
      </c>
      <c r="H65" s="41">
        <f>SUM(I65:Q65)</f>
        <v>0</v>
      </c>
      <c r="I65" s="81"/>
      <c r="J65" s="81"/>
      <c r="K65" s="81"/>
      <c r="L65" s="81"/>
      <c r="M65" s="81"/>
      <c r="N65" s="81"/>
      <c r="O65" s="81"/>
      <c r="P65" s="81"/>
      <c r="Q65" s="81"/>
    </row>
    <row r="66" spans="1:17" ht="15" customHeight="1" x14ac:dyDescent="0.2">
      <c r="A66" s="39"/>
      <c r="B66" s="39"/>
      <c r="C66" s="39"/>
      <c r="D66" s="39"/>
      <c r="E66" s="39"/>
      <c r="F66" s="37"/>
      <c r="G66" s="92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ht="15" customHeight="1" x14ac:dyDescent="0.2">
      <c r="A67" s="39"/>
      <c r="B67" s="39"/>
      <c r="C67" s="39"/>
      <c r="D67" s="39"/>
      <c r="E67" s="39"/>
      <c r="F67" s="37"/>
      <c r="G67" s="106" t="s">
        <v>99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ht="15" customHeight="1" x14ac:dyDescent="0.2">
      <c r="A68" s="117" t="s">
        <v>37</v>
      </c>
      <c r="B68" s="79"/>
      <c r="C68" s="80"/>
      <c r="D68" s="39"/>
      <c r="E68" s="80">
        <v>8</v>
      </c>
      <c r="F68" s="37"/>
      <c r="G68" s="92" t="s">
        <v>100</v>
      </c>
      <c r="H68" s="41">
        <f>SUM(I68:Q68)</f>
        <v>0</v>
      </c>
      <c r="I68" s="81"/>
      <c r="J68" s="81"/>
      <c r="K68" s="81"/>
      <c r="L68" s="81"/>
      <c r="M68" s="81"/>
      <c r="N68" s="81"/>
      <c r="O68" s="81"/>
      <c r="P68" s="81"/>
      <c r="Q68" s="81"/>
    </row>
    <row r="69" spans="1:17" ht="15" customHeight="1" x14ac:dyDescent="0.2">
      <c r="A69" s="117" t="s">
        <v>38</v>
      </c>
      <c r="B69" s="79"/>
      <c r="C69" s="80"/>
      <c r="D69" s="39"/>
      <c r="E69" s="80">
        <v>3</v>
      </c>
      <c r="F69" s="36"/>
      <c r="G69" s="92" t="s">
        <v>101</v>
      </c>
      <c r="H69" s="41">
        <f>SUM(I69:Q69)</f>
        <v>0</v>
      </c>
      <c r="I69" s="81"/>
      <c r="J69" s="81"/>
      <c r="K69" s="81"/>
      <c r="L69" s="81"/>
      <c r="M69" s="81"/>
      <c r="N69" s="81"/>
      <c r="O69" s="81"/>
      <c r="P69" s="81"/>
      <c r="Q69" s="81"/>
    </row>
    <row r="70" spans="1:17" ht="15" customHeight="1" x14ac:dyDescent="0.2">
      <c r="A70" s="83"/>
      <c r="B70" s="83"/>
      <c r="C70" s="120"/>
      <c r="D70" s="39"/>
      <c r="E70" s="120"/>
      <c r="F70" s="37"/>
      <c r="G70" s="108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ht="15" customHeight="1" x14ac:dyDescent="0.2">
      <c r="A71" s="39"/>
      <c r="B71" s="39"/>
      <c r="C71" s="39"/>
      <c r="D71" s="39"/>
      <c r="E71" s="39"/>
      <c r="F71" s="37"/>
      <c r="G71" s="106" t="s">
        <v>102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 x14ac:dyDescent="0.2">
      <c r="A72" s="117" t="s">
        <v>39</v>
      </c>
      <c r="B72" s="79"/>
      <c r="C72" s="80"/>
      <c r="D72" s="39"/>
      <c r="E72" s="80">
        <v>0</v>
      </c>
      <c r="F72" s="37"/>
      <c r="G72" s="92" t="s">
        <v>103</v>
      </c>
      <c r="H72" s="128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ht="15" customHeight="1" x14ac:dyDescent="0.2">
      <c r="A73" s="117" t="s">
        <v>39</v>
      </c>
      <c r="B73" s="79" t="s">
        <v>5</v>
      </c>
      <c r="C73" s="80"/>
      <c r="D73" s="39"/>
      <c r="E73" s="78">
        <v>5</v>
      </c>
      <c r="F73" s="36"/>
      <c r="G73" s="72" t="s">
        <v>104</v>
      </c>
      <c r="H73" s="130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ht="15" customHeight="1" x14ac:dyDescent="0.2">
      <c r="A74" s="117" t="s">
        <v>39</v>
      </c>
      <c r="B74" s="79" t="s">
        <v>8</v>
      </c>
      <c r="C74" s="80"/>
      <c r="D74" s="39"/>
      <c r="E74" s="78">
        <v>2</v>
      </c>
      <c r="F74" s="36"/>
      <c r="G74" s="104" t="s">
        <v>105</v>
      </c>
      <c r="H74" s="128"/>
      <c r="I74" s="130"/>
      <c r="J74" s="130"/>
      <c r="K74" s="130"/>
      <c r="L74" s="130"/>
      <c r="M74" s="130"/>
      <c r="N74" s="130"/>
      <c r="O74" s="130"/>
      <c r="P74" s="130"/>
      <c r="Q74" s="130"/>
    </row>
    <row r="75" spans="1:17" ht="15" customHeight="1" x14ac:dyDescent="0.2">
      <c r="A75" s="117" t="s">
        <v>39</v>
      </c>
      <c r="B75" s="79" t="s">
        <v>29</v>
      </c>
      <c r="C75" s="80"/>
      <c r="D75" s="39"/>
      <c r="E75" s="78">
        <v>7</v>
      </c>
      <c r="F75" s="37"/>
      <c r="G75" s="104" t="s">
        <v>106</v>
      </c>
      <c r="H75" s="130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7" ht="15" customHeight="1" x14ac:dyDescent="0.2">
      <c r="A76" s="117" t="s">
        <v>39</v>
      </c>
      <c r="B76" s="79" t="s">
        <v>27</v>
      </c>
      <c r="C76" s="80"/>
      <c r="D76" s="39"/>
      <c r="E76" s="78">
        <v>4</v>
      </c>
      <c r="F76" s="36"/>
      <c r="G76" s="72" t="s">
        <v>107</v>
      </c>
      <c r="H76" s="41">
        <f>SUM(I76:Q76)</f>
        <v>0</v>
      </c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30" customHeight="1" x14ac:dyDescent="0.2">
      <c r="A77" s="117" t="s">
        <v>39</v>
      </c>
      <c r="B77" s="79" t="s">
        <v>28</v>
      </c>
      <c r="C77" s="80"/>
      <c r="D77" s="39"/>
      <c r="E77" s="78">
        <v>9</v>
      </c>
      <c r="F77" s="37"/>
      <c r="G77" s="105" t="s">
        <v>108</v>
      </c>
      <c r="H77" s="41">
        <f>SUM(I77:Q77)</f>
        <v>0</v>
      </c>
      <c r="I77" s="40"/>
      <c r="J77" s="40"/>
      <c r="K77" s="40"/>
      <c r="L77" s="40"/>
      <c r="M77" s="40"/>
      <c r="N77" s="40"/>
      <c r="O77" s="40"/>
      <c r="P77" s="40"/>
      <c r="Q77" s="40"/>
    </row>
    <row r="78" spans="1:17" ht="30" customHeight="1" x14ac:dyDescent="0.2">
      <c r="A78" s="117" t="s">
        <v>39</v>
      </c>
      <c r="B78" s="79" t="s">
        <v>30</v>
      </c>
      <c r="C78" s="80"/>
      <c r="D78" s="39"/>
      <c r="E78" s="80">
        <v>6</v>
      </c>
      <c r="F78" s="37"/>
      <c r="G78" s="105" t="s">
        <v>109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ht="15" customHeight="1" x14ac:dyDescent="0.2">
      <c r="A79" s="39"/>
      <c r="B79" s="39"/>
      <c r="C79" s="39"/>
      <c r="D79" s="39"/>
      <c r="E79" s="39"/>
      <c r="F79" s="37"/>
      <c r="G79" s="92"/>
      <c r="H79" s="37"/>
      <c r="I79" s="37"/>
      <c r="J79" s="37"/>
      <c r="K79" s="37"/>
      <c r="L79" s="37"/>
      <c r="M79" s="37"/>
      <c r="N79" s="37"/>
      <c r="O79" s="37"/>
      <c r="P79" s="37"/>
      <c r="Q79" s="37"/>
    </row>
    <row r="80" spans="1:17" ht="15" customHeight="1" x14ac:dyDescent="0.2">
      <c r="A80" s="120"/>
      <c r="B80" s="120"/>
      <c r="C80" s="120"/>
      <c r="D80" s="39"/>
      <c r="E80" s="120"/>
      <c r="F80" s="37"/>
      <c r="G80" s="106" t="s">
        <v>110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</row>
    <row r="81" spans="1:17" ht="30" customHeight="1" x14ac:dyDescent="0.2">
      <c r="A81" s="117" t="s">
        <v>45</v>
      </c>
      <c r="B81" s="79"/>
      <c r="C81" s="80"/>
      <c r="D81" s="39"/>
      <c r="E81" s="80">
        <v>5</v>
      </c>
      <c r="F81" s="37"/>
      <c r="G81" s="105" t="s">
        <v>111</v>
      </c>
      <c r="H81" s="40"/>
      <c r="I81" s="82"/>
      <c r="J81" s="82"/>
      <c r="K81" s="82"/>
      <c r="L81" s="82"/>
      <c r="M81" s="82"/>
      <c r="N81" s="82"/>
      <c r="O81" s="82"/>
      <c r="P81" s="82"/>
      <c r="Q81" s="82"/>
    </row>
    <row r="82" spans="1:17" ht="15" customHeight="1" x14ac:dyDescent="0.2">
      <c r="A82" s="117" t="s">
        <v>45</v>
      </c>
      <c r="B82" s="79" t="s">
        <v>5</v>
      </c>
      <c r="C82" s="80"/>
      <c r="D82" s="39"/>
      <c r="E82" s="80">
        <v>0</v>
      </c>
      <c r="F82" s="37"/>
      <c r="G82" s="92" t="s">
        <v>112</v>
      </c>
      <c r="H82" s="94"/>
      <c r="I82" s="82"/>
      <c r="J82" s="82"/>
      <c r="K82" s="82"/>
      <c r="L82" s="82"/>
      <c r="M82" s="82"/>
      <c r="N82" s="82"/>
      <c r="O82" s="82"/>
      <c r="P82" s="82"/>
      <c r="Q82" s="82"/>
    </row>
    <row r="83" spans="1:17" ht="15" customHeight="1" x14ac:dyDescent="0.2">
      <c r="A83" s="117" t="s">
        <v>45</v>
      </c>
      <c r="B83" s="79" t="s">
        <v>8</v>
      </c>
      <c r="C83" s="80"/>
      <c r="D83" s="39"/>
      <c r="E83" s="80">
        <v>7</v>
      </c>
      <c r="F83" s="37"/>
      <c r="G83" s="92" t="s">
        <v>113</v>
      </c>
      <c r="H83" s="40"/>
      <c r="I83" s="82"/>
      <c r="J83" s="82"/>
      <c r="K83" s="82"/>
      <c r="L83" s="82"/>
      <c r="M83" s="82"/>
      <c r="N83" s="82"/>
      <c r="O83" s="82"/>
      <c r="P83" s="82"/>
      <c r="Q83" s="82"/>
    </row>
    <row r="84" spans="1:17" ht="15" customHeight="1" x14ac:dyDescent="0.2">
      <c r="A84" s="117" t="s">
        <v>45</v>
      </c>
      <c r="B84" s="79" t="s">
        <v>29</v>
      </c>
      <c r="C84" s="80"/>
      <c r="D84" s="39"/>
      <c r="E84" s="80">
        <v>2</v>
      </c>
      <c r="G84" s="4" t="s">
        <v>114</v>
      </c>
      <c r="H84" s="40"/>
      <c r="I84" s="82"/>
      <c r="J84" s="82"/>
      <c r="K84" s="82"/>
      <c r="L84" s="82"/>
      <c r="M84" s="82"/>
      <c r="N84" s="82"/>
      <c r="O84" s="82"/>
      <c r="P84" s="82"/>
      <c r="Q84" s="82"/>
    </row>
    <row r="85" spans="1:17" ht="15" customHeight="1" x14ac:dyDescent="0.2">
      <c r="A85" s="117" t="s">
        <v>45</v>
      </c>
      <c r="B85" s="79" t="s">
        <v>27</v>
      </c>
      <c r="C85" s="80"/>
      <c r="D85" s="39"/>
      <c r="E85" s="80">
        <v>9</v>
      </c>
      <c r="G85" s="4" t="s">
        <v>115</v>
      </c>
      <c r="H85" s="40"/>
      <c r="I85" s="82"/>
      <c r="J85" s="82"/>
      <c r="K85" s="82"/>
      <c r="L85" s="82"/>
      <c r="M85" s="82"/>
      <c r="N85" s="82"/>
      <c r="O85" s="82"/>
      <c r="P85" s="82"/>
      <c r="Q85" s="82"/>
    </row>
    <row r="86" spans="1:17" ht="15" customHeight="1" x14ac:dyDescent="0.2">
      <c r="A86" s="117" t="s">
        <v>45</v>
      </c>
      <c r="B86" s="79" t="s">
        <v>28</v>
      </c>
      <c r="C86" s="80"/>
      <c r="D86" s="39"/>
      <c r="E86" s="80">
        <v>4</v>
      </c>
      <c r="G86" s="4" t="s">
        <v>116</v>
      </c>
      <c r="H86" s="40"/>
      <c r="I86" s="82"/>
      <c r="J86" s="82"/>
      <c r="K86" s="82"/>
      <c r="L86" s="82"/>
      <c r="M86" s="82"/>
      <c r="N86" s="82"/>
      <c r="O86" s="82"/>
      <c r="P86" s="82"/>
      <c r="Q86" s="82"/>
    </row>
  </sheetData>
  <mergeCells count="3">
    <mergeCell ref="H9:I12"/>
    <mergeCell ref="A11:F11"/>
    <mergeCell ref="A10:F10"/>
  </mergeCells>
  <pageMargins left="0.70866141732283472" right="0.51181102362204722" top="0.39370078740157483" bottom="0.11811023622047245" header="0.31496062992125984" footer="0.19685039370078741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C48D0B7E-F316-484B-B459-8E4C26B2E08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C4F6B9E-9147-4DBC-940B-4DB43177D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877CD-A1DE-474A-8407-AF7F096D138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405678-DF4B-4678-9F77-517C8EB2DA0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081607e-f5e6-499a-b1d6-96d637fba1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Yleistiedot</vt:lpstr>
      <vt:lpstr>KP1</vt:lpstr>
      <vt:lpstr>KP2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KP-tiedonkeruutyokirja</dc:title>
  <dc:subject>Raportti kiinnitysluottopankkitoiminnasta</dc:subject>
  <dc:creator/>
  <dc:description>Finanssivalvonta / versio 1.0.1 (20.8.2012)</dc:description>
  <cp:lastModifiedBy/>
  <cp:lastPrinted>2010-09-17T08:06:33Z</cp:lastPrinted>
  <dcterms:created xsi:type="dcterms:W3CDTF">1999-06-17T08:31:06Z</dcterms:created>
  <dcterms:modified xsi:type="dcterms:W3CDTF">2018-11-10T12:08:44Z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OriginalContentType">
    <vt:lpwstr/>
  </property>
  <property fmtid="{D5CDD505-2E9C-101B-9397-08002B2CF9AE}" pid="15" name="FivaOriginalContentType2">
    <vt:lpwstr/>
  </property>
  <property fmtid="{D5CDD505-2E9C-101B-9397-08002B2CF9AE}" pid="16" name="Order">
    <vt:lpwstr>8300.00000000000</vt:lpwstr>
  </property>
  <property fmtid="{D5CDD505-2E9C-101B-9397-08002B2CF9AE}" pid="17" name="TemplateUrl">
    <vt:lpwstr/>
  </property>
  <property fmtid="{D5CDD505-2E9C-101B-9397-08002B2CF9AE}" pid="18" name="FivaRecordNumber">
    <vt:lpwstr/>
  </property>
  <property fmtid="{D5CDD505-2E9C-101B-9397-08002B2CF9AE}" pid="19" name="Avainsanat">
    <vt:lpwstr/>
  </property>
  <property fmtid="{D5CDD505-2E9C-101B-9397-08002B2CF9AE}" pid="20" name="Kohderyhma">
    <vt:lpwstr/>
  </property>
  <property fmtid="{D5CDD505-2E9C-101B-9397-08002B2CF9AE}" pid="21" name="FivaOriginalContentType1">
    <vt:lpwstr/>
  </property>
  <property fmtid="{D5CDD505-2E9C-101B-9397-08002B2CF9AE}" pid="22" name="FivaOrganization">
    <vt:lpwstr/>
  </property>
  <property fmtid="{D5CDD505-2E9C-101B-9397-08002B2CF9AE}" pid="23" name="FivaLanguage">
    <vt:lpwstr/>
  </property>
  <property fmtid="{D5CDD505-2E9C-101B-9397-08002B2CF9AE}" pid="24" name="FivaOriginalContentType0">
    <vt:lpwstr/>
  </property>
  <property fmtid="{D5CDD505-2E9C-101B-9397-08002B2CF9AE}" pid="25" name="_SourceUrl">
    <vt:lpwstr/>
  </property>
  <property fmtid="{D5CDD505-2E9C-101B-9397-08002B2CF9AE}" pid="26" name="_SharedFileIndex">
    <vt:lpwstr/>
  </property>
  <property fmtid="{D5CDD505-2E9C-101B-9397-08002B2CF9AE}" pid="27" name="FivaInstructionEndDate">
    <vt:lpwstr/>
  </property>
  <property fmtid="{D5CDD505-2E9C-101B-9397-08002B2CF9AE}" pid="28" name="FivaIdentityNumber">
    <vt:lpwstr/>
  </property>
  <property fmtid="{D5CDD505-2E9C-101B-9397-08002B2CF9AE}" pid="29" name="Aihepiiri">
    <vt:lpwstr/>
  </property>
  <property fmtid="{D5CDD505-2E9C-101B-9397-08002B2CF9AE}" pid="30" name="xd_Signature">
    <vt:lpwstr/>
  </property>
  <property fmtid="{D5CDD505-2E9C-101B-9397-08002B2CF9AE}" pid="31" name="FivaInstructionID">
    <vt:lpwstr/>
  </property>
  <property fmtid="{D5CDD505-2E9C-101B-9397-08002B2CF9AE}" pid="32" name="xd_ProgID">
    <vt:lpwstr/>
  </property>
  <property fmtid="{D5CDD505-2E9C-101B-9397-08002B2CF9AE}" pid="33" name="Kohderyhma2">
    <vt:lpwstr/>
  </property>
  <property fmtid="{D5CDD505-2E9C-101B-9397-08002B2CF9AE}" pid="34" name="FivaOriginalContentType4">
    <vt:lpwstr/>
  </property>
  <property fmtid="{D5CDD505-2E9C-101B-9397-08002B2CF9AE}" pid="35" name="FivaOriginalContentType3">
    <vt:lpwstr/>
  </property>
  <property fmtid="{D5CDD505-2E9C-101B-9397-08002B2CF9AE}" pid="36" name="FivaInstructionStartDate">
    <vt:lpwstr/>
  </property>
  <property fmtid="{D5CDD505-2E9C-101B-9397-08002B2CF9AE}" pid="37" name="FivaInstructionLastChangeDate">
    <vt:lpwstr/>
  </property>
  <property fmtid="{D5CDD505-2E9C-101B-9397-08002B2CF9AE}" pid="38" name="Dokumenttityyppi">
    <vt:lpwstr/>
  </property>
</Properties>
</file>