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360" yWindow="75" windowWidth="24240" windowHeight="15900" activeTab="2"/>
  </bookViews>
  <sheets>
    <sheet name="VQ01" sheetId="1" r:id="rId1"/>
    <sheet name="VQ02" sheetId="2" r:id="rId2"/>
    <sheet name="VQ03" sheetId="3" r:id="rId3"/>
  </sheets>
  <calcPr calcId="125725"/>
</workbook>
</file>

<file path=xl/calcChain.xml><?xml version="1.0" encoding="utf-8"?>
<calcChain xmlns="http://schemas.openxmlformats.org/spreadsheetml/2006/main">
  <c r="AA26" i="3"/>
  <c r="R26"/>
  <c r="I26"/>
  <c r="Q26" i="2"/>
  <c r="M26"/>
  <c r="I26"/>
  <c r="H31" i="1"/>
  <c r="H29" s="1"/>
  <c r="AD25" i="3"/>
  <c r="U25"/>
  <c r="L25"/>
  <c r="R25" i="2"/>
  <c r="N25" i="3"/>
  <c r="X25"/>
  <c r="K25" i="2"/>
  <c r="P25" i="3"/>
  <c r="AE25"/>
  <c r="V25"/>
  <c r="M25"/>
  <c r="S25" i="2"/>
  <c r="W25" i="3"/>
  <c r="AG25"/>
  <c r="AH25"/>
  <c r="AF25"/>
  <c r="N25" i="2"/>
  <c r="AB25" i="3"/>
  <c r="S25"/>
  <c r="J25"/>
  <c r="O25" i="2"/>
  <c r="AC25" i="3"/>
  <c r="T25"/>
  <c r="K25"/>
  <c r="J25" i="2"/>
  <c r="O25" i="3"/>
  <c r="Y25"/>
  <c r="I25" i="2" l="1"/>
  <c r="L26" s="1"/>
  <c r="I25" i="3"/>
  <c r="Q26" s="1"/>
  <c r="R25"/>
  <c r="Z26" s="1"/>
  <c r="AA25"/>
  <c r="AI26" s="1"/>
  <c r="M25" i="2"/>
  <c r="P26" s="1"/>
  <c r="Q25"/>
  <c r="T26" s="1"/>
</calcChain>
</file>

<file path=xl/sharedStrings.xml><?xml version="1.0" encoding="utf-8"?>
<sst xmlns="http://schemas.openxmlformats.org/spreadsheetml/2006/main" count="202" uniqueCount="127">
  <si>
    <t>FINANSINSPEKTIONEN</t>
  </si>
  <si>
    <t>Daterad</t>
  </si>
  <si>
    <t>21.3.2011</t>
  </si>
  <si>
    <t>Ersätter</t>
  </si>
  <si>
    <t>31.10.2013</t>
  </si>
  <si>
    <t>Träder i kraft</t>
  </si>
  <si>
    <t>31.12.2013</t>
  </si>
  <si>
    <t>Sammandrag</t>
  </si>
  <si>
    <t>VQ01</t>
  </si>
  <si>
    <t>Föreskrifter och anvisningar:</t>
  </si>
  <si>
    <t>1/2011</t>
  </si>
  <si>
    <t>Uppgiftslämnarkategorier:</t>
  </si>
  <si>
    <t>Frekvens:</t>
  </si>
  <si>
    <t>Årligen</t>
  </si>
  <si>
    <t>Svarsnoggrannhet:</t>
  </si>
  <si>
    <t>1 EUR / antal</t>
  </si>
  <si>
    <t>Inlämningstid:</t>
  </si>
  <si>
    <t>Senast 30.4.</t>
  </si>
  <si>
    <t>Värde</t>
  </si>
  <si>
    <t>Radnr</t>
  </si>
  <si>
    <t>05</t>
  </si>
  <si>
    <t>Arvoden som betalats av uppdragsgivare</t>
  </si>
  <si>
    <t>Avtal, st.</t>
  </si>
  <si>
    <t>10</t>
  </si>
  <si>
    <t>Nya uppdragsavtal som ingicks under året</t>
  </si>
  <si>
    <t>15</t>
  </si>
  <si>
    <t>Gällande uppdragsavtal vid utgången av rapporteringsåret</t>
  </si>
  <si>
    <t>Personer som handlar för försäkringsmäklarens räkning</t>
  </si>
  <si>
    <t>20</t>
  </si>
  <si>
    <t>Registerade försäkringsmäklare vid utgången av rapporteringsåret</t>
  </si>
  <si>
    <t>25</t>
  </si>
  <si>
    <t>Icke registrerade personer som försäkringsmäklare vid utgången av rapporteringsåret</t>
  </si>
  <si>
    <t>30</t>
  </si>
  <si>
    <t>Övrig personal vid utgången av rapporteringsåret</t>
  </si>
  <si>
    <t>35</t>
  </si>
  <si>
    <t>Omsättning</t>
  </si>
  <si>
    <t>40</t>
  </si>
  <si>
    <t>Rörelsekostnader sammanlagt</t>
  </si>
  <si>
    <t>Material och tjänster</t>
  </si>
  <si>
    <t>Personalkostnader sammanlagt</t>
  </si>
  <si>
    <t>Löner och arvoden</t>
  </si>
  <si>
    <t>Lönebikostnader</t>
  </si>
  <si>
    <t>Avskrivningar och nedskrivningar</t>
  </si>
  <si>
    <t>Övriga rörelsekostnader</t>
  </si>
  <si>
    <t/>
  </si>
  <si>
    <t>Skadeförsäkring</t>
  </si>
  <si>
    <t>Tidigare rapporteringsunderlag 2 - 5</t>
  </si>
  <si>
    <t>VQ02</t>
  </si>
  <si>
    <t>1 EUR/procenttalen med två decimalers noggrannhet</t>
  </si>
  <si>
    <t>Uppgifter om försäkringsgivaren</t>
  </si>
  <si>
    <t>Premier för skadeförsäkringar som förmedlats av försäkringsmäklaren</t>
  </si>
  <si>
    <t>Premier för skadeförsäkringar som betalats via försäkringsmäklaren</t>
  </si>
  <si>
    <t>Skadeförsäkringsersättningar som betalats via försäkringsmäklaren</t>
  </si>
  <si>
    <t>ID-typ</t>
  </si>
  <si>
    <t>ID-kod</t>
  </si>
  <si>
    <t>Namn</t>
  </si>
  <si>
    <t>Premier för skadeförsäkringar som förmedlats av försäkringsmäklaren, sammanlagt</t>
  </si>
  <si>
    <t>Premier för lagstadgade olycksfallsförsäkringar som förmedlats av försäkringsmäklaren</t>
  </si>
  <si>
    <t>Premier för övriga skadeförsäkringar som förmedlats av försäkringsmäklaren</t>
  </si>
  <si>
    <t>Bolagets andel av  de skadeförsäkringspremier som förmedlats av försäkringsmäklaren</t>
  </si>
  <si>
    <t>Premier för skadeförsäkringar  som betalats via försäkringsmäklaren, sammanlagt</t>
  </si>
  <si>
    <t>Premier för lagstadgade olycksfallsförsäkringar  som betalats via försäkringsmäklaren</t>
  </si>
  <si>
    <t>Premier för övriga skadeförsäkringar som betalats via försäkringsmäklaren</t>
  </si>
  <si>
    <t>Bolagets andel av de skadeförsäkringspremier som betalats via försäkringsmäklaren</t>
  </si>
  <si>
    <t>Skadeförsäkringsersättningar som betalats via försäkringsmäklaren, sammanlagt</t>
  </si>
  <si>
    <t>Ersättningar som betalats utifrån lagstadgad olycksfallsförsäkring via försäkringsmäklaren</t>
  </si>
  <si>
    <t>Ersättningar som betalats utifrån övriga skadeförsäkringar via försäkringsmäklaren</t>
  </si>
  <si>
    <t>Bolagets andel av de skadeförsäkringsersättningar som betalats via försäkringsmäklaren</t>
  </si>
  <si>
    <t>42</t>
  </si>
  <si>
    <t>Kodtyp: 1 = AS-signum,</t>
  </si>
  <si>
    <t>4 = artificiell kod</t>
  </si>
  <si>
    <t>FO-numret ges utan det bindestreck som avskiljer kontrolldelen</t>
  </si>
  <si>
    <t>Om försäkringsgivaren saknar FO-nummer ska som ID-kod anges försäkringsmäklarens individuella kod som är en valfri teckensträng på högst 20 tecken (t.ex.abcd eller 123456).</t>
  </si>
  <si>
    <t>Varje försäkringsförmedlare ska med andra ord ha en individuell ID-kod.</t>
  </si>
  <si>
    <t>Livförsäkring</t>
  </si>
  <si>
    <t>Tidigare rapporteringsunderlag 6 - 9</t>
  </si>
  <si>
    <t>VQ03</t>
  </si>
  <si>
    <t>Premier för livförsäkringar som förmedlats av försäkringsmäklaren</t>
  </si>
  <si>
    <t>Premier för livförsäkringar som betalats via försäkringsmäklaren</t>
  </si>
  <si>
    <t>Livförsäkringsersättningar som betalats via försäkringsmäklaren</t>
  </si>
  <si>
    <t>Premier för livförsäkringar som förmedlats av försäkringsmäklaren, sammanlagt</t>
  </si>
  <si>
    <t xml:space="preserve">Premier för livförsäkringar (livförsäkringsklass 1) som förmedlats av försäkringsmäklaren </t>
  </si>
  <si>
    <t xml:space="preserve">Premier för pensionsförsäkringar (livförsäkringsklass 1) som förmedlats av försäkringsmäklaren </t>
  </si>
  <si>
    <t xml:space="preserve">Premier för fondanknutna livförsäkringar (livförsäkringsklass 3) som förmedlats av försäkringsmäklaren </t>
  </si>
  <si>
    <t xml:space="preserve">Premier för fondanknutna  pensionsförsäkringar (livförsäkringsklass 3) som förmedlats av försäkringsmäklaren </t>
  </si>
  <si>
    <t xml:space="preserve">Premier för kapitaliseringsavtal (livförsäkringsklass 6) som förmedlats av försäkringsmäklaren </t>
  </si>
  <si>
    <t xml:space="preserve">Premier för lagstadgade pensionsförsäkringar som förmedlats av försäkringsmäklaren </t>
  </si>
  <si>
    <t>Premier för övriga livförsäkringar som förmedlats av försäkringsmäklaren</t>
  </si>
  <si>
    <t>Bolagets andel av de livförsäkringspremier som förmedlats av försäkringsmäklaren</t>
  </si>
  <si>
    <t>Livförsäkringspremier som betalats via försäkringsmäklaren, sammanlagt</t>
  </si>
  <si>
    <t>Livförsäkringspremier (livförsäkringsklass 1) som betalats via försäkringsmäklaren</t>
  </si>
  <si>
    <t>Pensionsförsäkringspremier (livförsäkringsklass 1) som betalats via försäkringsmäklaren</t>
  </si>
  <si>
    <t>Premier för fondanknuten livförsäkring (livförsäkringsklass 3) som betalats via försäkringsmäklaren</t>
  </si>
  <si>
    <t>Premier för fondanknuten pensionsförsäkring (livförsäkringsklass 3) som betalats via försäkringsmäklaren</t>
  </si>
  <si>
    <t>Premier för kapitaliseringsavtal (livförsäkringsklass 6) som betalats via försäkringsmäklaren</t>
  </si>
  <si>
    <t xml:space="preserve">Premier för lagstadgad pensionsförsäkring som betalats via försäkringsmäklaren </t>
  </si>
  <si>
    <t xml:space="preserve">Premier för övriga livförsäkringar som betalats via försäkringsmäklaren </t>
  </si>
  <si>
    <t xml:space="preserve">Bolagets andel av de livförsäkringspremier som betalats via försäkringsmäklaren </t>
  </si>
  <si>
    <t>Livförsäkringsersättningar som betalats via försäkringsmäklaren, sammanlagt</t>
  </si>
  <si>
    <t>Ersättningar som betalats utifrån livförsäkring (livförsäkringsklass 1) via försäkringsmäklaren</t>
  </si>
  <si>
    <t>Ersättningar som betalats utifrån pensionsförsäkring (livförsäkringsklass 1) via försäkringsmäklaren</t>
  </si>
  <si>
    <t>Ersättningar som betalats utifrån fondanknuten livförsäkring (livförsäkringsklass 3) via försäkringsmäklaren</t>
  </si>
  <si>
    <t>Ersättningar som betalats utifrån fondanknuten pensionsförsäkring (livförsäkringsklass 3) via försäkringsmäklaren</t>
  </si>
  <si>
    <t>Ersättningar som betalats utifrån kapitaliseringsavtal (livförsäkringsklass 6) via försäkringsmäklaren</t>
  </si>
  <si>
    <t>Ersättningar som betalats utifrån lagstadgad pensionsförsäkring via försäkringsmäklaren</t>
  </si>
  <si>
    <t>Övriga livförsäkringsersättningar som betalats via försäkringsmäklaren</t>
  </si>
  <si>
    <t>Bolagets andel av de livförsäkringsersättningar som betalats via försäkringsmäklaren</t>
  </si>
  <si>
    <t>45</t>
  </si>
  <si>
    <t>50</t>
  </si>
  <si>
    <t>55</t>
  </si>
  <si>
    <t>60</t>
  </si>
  <si>
    <t>65</t>
  </si>
  <si>
    <t>70</t>
  </si>
  <si>
    <t>75</t>
  </si>
  <si>
    <t>80</t>
  </si>
  <si>
    <t>85</t>
  </si>
  <si>
    <t>90</t>
  </si>
  <si>
    <t>95</t>
  </si>
  <si>
    <t>100</t>
  </si>
  <si>
    <t>105</t>
  </si>
  <si>
    <t>110</t>
  </si>
  <si>
    <t>115</t>
  </si>
  <si>
    <t>120</t>
  </si>
  <si>
    <t>125</t>
  </si>
  <si>
    <t>130</t>
  </si>
  <si>
    <t>135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</si>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</sst>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>
  <numFmts count="7"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#,##0\ &quot;mk&quot;;\-#,##0\ &quot;mk&quot;"/>
    <numFmt numFmtId="169" formatCode="General_)"/>
    <numFmt numFmtId="170" formatCode="#,##0.00;[Red]\-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b/>
      <sz val="24"/>
      <color rgb="FF000000"/>
      <name val="Arial"/>
      <family val="2"/>
    </font>
    <font>
      <b/>
      <sz val="24"/>
      <color indexed="8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9"/>
      <color indexed="8"/>
      <name val="Arial"/>
      <family val="2"/>
    </font>
    <font>
      <sz val="14"/>
      <color indexed="8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i/>
      <sz val="9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2">
    <xf numFmtId="0" fontId="0" fillId="0" borderId="0"/>
    <xf numFmtId="0" fontId="1" fillId="0" borderId="0"/>
    <xf numFmtId="168" fontId="3" fillId="0" borderId="0"/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3" fontId="11" fillId="0" borderId="0"/>
    <xf numFmtId="0" fontId="1" fillId="0" borderId="0"/>
    <xf numFmtId="0" fontId="1" fillId="0" borderId="0"/>
    <xf numFmtId="0" fontId="21" fillId="0" borderId="0"/>
    <xf numFmtId="168" fontId="3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0" fontId="22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center" vertical="center"/>
    </xf>
    <xf numFmtId="49" fontId="2" fillId="0" borderId="0" xfId="1" applyNumberFormat="1" applyFont="1" applyFill="1" applyProtection="1"/>
    <xf numFmtId="0" fontId="2" fillId="0" borderId="0" xfId="1" applyFont="1" applyFill="1" applyProtection="1"/>
    <xf numFmtId="169" fontId="4" fillId="0" borderId="0" xfId="2" applyNumberFormat="1" applyFont="1" applyFill="1" applyAlignment="1" applyProtection="1">
      <alignment horizontal="left" vertical="center"/>
    </xf>
    <xf numFmtId="0" fontId="5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 applyProtection="1">
      <alignment horizontal="left" vertical="center"/>
    </xf>
    <xf numFmtId="14" fontId="2" fillId="0" borderId="1" xfId="1" quotePrefix="1" applyNumberFormat="1" applyFont="1" applyFill="1" applyBorder="1" applyAlignment="1" applyProtection="1">
      <alignment horizontal="center" vertical="center"/>
    </xf>
    <xf numFmtId="169" fontId="2" fillId="0" borderId="0" xfId="2" applyNumberFormat="1" applyFont="1" applyFill="1" applyAlignment="1" applyProtection="1">
      <alignment horizontal="left" vertical="center"/>
    </xf>
    <xf numFmtId="169" fontId="5" fillId="0" borderId="0" xfId="1" applyNumberFormat="1" applyFont="1" applyFill="1" applyAlignment="1" applyProtection="1">
      <alignment horizontal="right" vertical="center"/>
    </xf>
    <xf numFmtId="169" fontId="2" fillId="0" borderId="0" xfId="1" applyNumberFormat="1" applyFont="1" applyFill="1" applyAlignment="1" applyProtection="1">
      <alignment vertical="center"/>
    </xf>
    <xf numFmtId="0" fontId="2" fillId="0" borderId="1" xfId="1" quotePrefix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center" vertical="center"/>
    </xf>
    <xf numFmtId="0" fontId="8" fillId="0" borderId="0" xfId="1" applyFont="1" applyFill="1" applyProtection="1"/>
    <xf numFmtId="0" fontId="12" fillId="0" borderId="0" xfId="3" applyFont="1" applyProtection="1"/>
    <xf numFmtId="0" fontId="13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left" vertical="center"/>
    </xf>
    <xf numFmtId="0" fontId="14" fillId="0" borderId="0" xfId="1" applyFont="1" applyFill="1" applyAlignment="1" applyProtection="1">
      <alignment vertical="center"/>
    </xf>
    <xf numFmtId="0" fontId="10" fillId="0" borderId="0" xfId="1" applyFont="1" applyFill="1" applyBorder="1" applyAlignment="1" applyProtection="1">
      <alignment horizontal="center" vertical="center"/>
    </xf>
    <xf numFmtId="4" fontId="13" fillId="0" borderId="0" xfId="1" applyNumberFormat="1" applyFont="1" applyFill="1" applyAlignment="1" applyProtection="1">
      <alignment vertical="center"/>
    </xf>
    <xf numFmtId="0" fontId="13" fillId="0" borderId="0" xfId="1" applyFont="1" applyFill="1" applyBorder="1" applyAlignment="1" applyProtection="1">
      <alignment horizontal="center" vertical="center"/>
    </xf>
    <xf numFmtId="0" fontId="15" fillId="0" borderId="0" xfId="3" applyFont="1"/>
    <xf numFmtId="0" fontId="16" fillId="0" borderId="0" xfId="1" applyFont="1" applyFill="1" applyProtection="1"/>
    <xf numFmtId="0" fontId="11" fillId="0" borderId="0" xfId="3" applyProtection="1"/>
    <xf numFmtId="0" fontId="2" fillId="0" borderId="0" xfId="3" applyFont="1" applyProtection="1"/>
    <xf numFmtId="0" fontId="16" fillId="3" borderId="0" xfId="3" applyFont="1" applyFill="1" applyProtection="1"/>
    <xf numFmtId="0" fontId="11" fillId="3" borderId="0" xfId="3" applyFill="1" applyProtection="1"/>
    <xf numFmtId="0" fontId="11" fillId="0" borderId="0" xfId="3" applyFill="1" applyProtection="1"/>
    <xf numFmtId="0" fontId="11" fillId="0" borderId="0" xfId="3"/>
    <xf numFmtId="0" fontId="6" fillId="3" borderId="1" xfId="1" applyFont="1" applyFill="1" applyBorder="1" applyAlignment="1" applyProtection="1">
      <alignment horizontal="center" vertical="center"/>
    </xf>
    <xf numFmtId="0" fontId="2" fillId="3" borderId="0" xfId="4" applyFont="1" applyFill="1" applyAlignment="1" applyProtection="1">
      <alignment horizontal="left"/>
    </xf>
    <xf numFmtId="0" fontId="17" fillId="2" borderId="1" xfId="3" quotePrefix="1" applyFont="1" applyFill="1" applyBorder="1" applyAlignment="1" applyProtection="1">
      <alignment horizontal="center"/>
    </xf>
    <xf numFmtId="49" fontId="18" fillId="2" borderId="1" xfId="1" applyNumberFormat="1" applyFont="1" applyFill="1" applyBorder="1" applyAlignment="1" applyProtection="1">
      <alignment horizontal="center" vertical="center"/>
    </xf>
    <xf numFmtId="0" fontId="6" fillId="0" borderId="0" xfId="3" applyFont="1" applyFill="1" applyBorder="1" applyAlignment="1">
      <alignment vertical="center"/>
    </xf>
    <xf numFmtId="3" fontId="2" fillId="2" borderId="6" xfId="1" applyNumberFormat="1" applyFont="1" applyFill="1" applyBorder="1" applyAlignment="1" applyProtection="1">
      <alignment horizontal="right" vertical="center"/>
      <protection locked="0"/>
    </xf>
    <xf numFmtId="0" fontId="18" fillId="2" borderId="0" xfId="1" applyFont="1" applyFill="1" applyAlignment="1" applyProtection="1">
      <alignment vertical="center"/>
    </xf>
    <xf numFmtId="0" fontId="6" fillId="0" borderId="0" xfId="3" applyFont="1" applyFill="1" applyBorder="1" applyAlignment="1"/>
    <xf numFmtId="0" fontId="2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vertical="center" wrapText="1"/>
    </xf>
    <xf numFmtId="0" fontId="2" fillId="0" borderId="0" xfId="3" applyFont="1" applyFill="1" applyBorder="1" applyAlignment="1">
      <alignment horizontal="left" vertical="center" indent="1"/>
    </xf>
    <xf numFmtId="0" fontId="2" fillId="0" borderId="0" xfId="3" applyFont="1" applyFill="1" applyBorder="1" applyAlignment="1">
      <alignment horizontal="left" vertical="center" indent="2"/>
    </xf>
    <xf numFmtId="0" fontId="0" fillId="0" borderId="0" xfId="0" applyAlignment="1">
      <alignment vertical="center"/>
    </xf>
    <xf numFmtId="3" fontId="0" fillId="4" borderId="1" xfId="0" applyNumberFormat="1" applyFill="1" applyBorder="1" applyAlignment="1">
      <alignment vertical="center"/>
    </xf>
    <xf numFmtId="0" fontId="11" fillId="0" borderId="0" xfId="192"/>
    <xf numFmtId="169" fontId="2" fillId="0" borderId="0" xfId="191" applyNumberFormat="1" applyFont="1" applyFill="1" applyAlignment="1" applyProtection="1">
      <alignment horizontal="left" vertical="center"/>
    </xf>
    <xf numFmtId="0" fontId="23" fillId="0" borderId="0" xfId="1" applyFont="1" applyFill="1" applyProtection="1"/>
    <xf numFmtId="49" fontId="11" fillId="0" borderId="0" xfId="192" applyNumberFormat="1"/>
    <xf numFmtId="0" fontId="11" fillId="0" borderId="0" xfId="192" applyAlignment="1">
      <alignment wrapText="1"/>
    </xf>
    <xf numFmtId="0" fontId="2" fillId="3" borderId="0" xfId="4" applyFont="1" applyFill="1" applyBorder="1" applyAlignment="1" applyProtection="1">
      <alignment horizontal="left"/>
    </xf>
    <xf numFmtId="0" fontId="11" fillId="0" borderId="0" xfId="192" applyFont="1" applyBorder="1" applyAlignment="1">
      <alignment wrapText="1"/>
    </xf>
    <xf numFmtId="49" fontId="2" fillId="0" borderId="0" xfId="192" applyNumberFormat="1" applyFont="1" applyBorder="1" applyAlignment="1">
      <alignment vertical="top" wrapText="1"/>
    </xf>
    <xf numFmtId="49" fontId="18" fillId="2" borderId="1" xfId="192" applyNumberFormat="1" applyFont="1" applyFill="1" applyBorder="1" applyAlignment="1">
      <alignment horizontal="center" vertical="center"/>
    </xf>
    <xf numFmtId="0" fontId="17" fillId="2" borderId="1" xfId="192" applyFont="1" applyFill="1" applyBorder="1"/>
    <xf numFmtId="0" fontId="2" fillId="3" borderId="0" xfId="1" applyFont="1" applyFill="1" applyBorder="1" applyAlignment="1" applyProtection="1">
      <alignment horizontal="center" vertical="center" wrapText="1"/>
    </xf>
    <xf numFmtId="0" fontId="2" fillId="5" borderId="13" xfId="207" applyNumberFormat="1" applyFont="1" applyFill="1" applyBorder="1" applyAlignment="1" applyProtection="1">
      <alignment horizontal="center" vertical="center"/>
    </xf>
    <xf numFmtId="3" fontId="2" fillId="3" borderId="6" xfId="1" applyNumberFormat="1" applyFont="1" applyFill="1" applyBorder="1" applyAlignment="1" applyProtection="1">
      <alignment horizontal="right" vertical="center"/>
      <protection locked="0"/>
    </xf>
    <xf numFmtId="49" fontId="2" fillId="3" borderId="6" xfId="1" quotePrefix="1" applyNumberFormat="1" applyFont="1" applyFill="1" applyBorder="1" applyAlignment="1" applyProtection="1">
      <alignment horizontal="right" vertical="center"/>
      <protection locked="0"/>
    </xf>
    <xf numFmtId="2" fontId="0" fillId="4" borderId="1" xfId="221" applyNumberFormat="1" applyFont="1" applyFill="1" applyBorder="1"/>
    <xf numFmtId="0" fontId="2" fillId="0" borderId="0" xfId="192" applyFont="1" applyProtection="1"/>
    <xf numFmtId="0" fontId="11" fillId="0" borderId="0" xfId="192" applyFont="1"/>
    <xf numFmtId="3" fontId="0" fillId="4" borderId="1" xfId="0" applyNumberFormat="1" applyFill="1" applyBorder="1"/>
    <xf numFmtId="3" fontId="0" fillId="4" borderId="13" xfId="0" applyNumberFormat="1" applyFill="1" applyBorder="1"/>
    <xf numFmtId="3" fontId="0" fillId="4" borderId="11" xfId="0" applyNumberFormat="1" applyFill="1" applyBorder="1"/>
    <xf numFmtId="0" fontId="2" fillId="3" borderId="1" xfId="4" applyFont="1" applyFill="1" applyBorder="1" applyAlignment="1" applyProtection="1">
      <alignment horizontal="center" vertical="center" wrapText="1"/>
    </xf>
    <xf numFmtId="0" fontId="11" fillId="0" borderId="1" xfId="192" applyFont="1" applyBorder="1" applyAlignment="1">
      <alignment horizontal="center" vertical="center" wrapText="1"/>
    </xf>
    <xf numFmtId="0" fontId="2" fillId="0" borderId="1" xfId="192" applyFont="1" applyBorder="1" applyAlignment="1">
      <alignment horizontal="center" vertical="center" wrapText="1"/>
    </xf>
    <xf numFmtId="0" fontId="6" fillId="0" borderId="1" xfId="192" applyFont="1" applyFill="1" applyBorder="1" applyAlignment="1">
      <alignment horizontal="left" vertical="center" wrapText="1"/>
    </xf>
    <xf numFmtId="0" fontId="2" fillId="0" borderId="1" xfId="192" applyFont="1" applyFill="1" applyBorder="1" applyAlignment="1">
      <alignment horizontal="left" vertical="center" wrapText="1"/>
    </xf>
    <xf numFmtId="0" fontId="6" fillId="0" borderId="1" xfId="192" applyFont="1" applyBorder="1" applyAlignment="1">
      <alignment horizontal="left" vertical="center" wrapText="1"/>
    </xf>
    <xf numFmtId="0" fontId="2" fillId="0" borderId="1" xfId="192" applyFont="1" applyBorder="1" applyAlignment="1">
      <alignment horizontal="left" vertical="center" wrapText="1"/>
    </xf>
    <xf numFmtId="49" fontId="17" fillId="2" borderId="1" xfId="192" applyNumberFormat="1" applyFont="1" applyFill="1" applyBorder="1" applyAlignment="1">
      <alignment horizontal="center" vertical="center"/>
    </xf>
    <xf numFmtId="3" fontId="2" fillId="4" borderId="13" xfId="1" applyNumberFormat="1" applyFont="1" applyFill="1" applyBorder="1" applyAlignment="1" applyProtection="1">
      <alignment vertical="center"/>
    </xf>
    <xf numFmtId="49" fontId="2" fillId="3" borderId="6" xfId="1" applyNumberFormat="1" applyFont="1" applyFill="1" applyBorder="1" applyAlignment="1" applyProtection="1">
      <alignment horizontal="right" vertical="center"/>
      <protection locked="0"/>
    </xf>
    <xf numFmtId="3" fontId="2" fillId="4" borderId="11" xfId="1" applyNumberFormat="1" applyFont="1" applyFill="1" applyBorder="1" applyAlignment="1" applyProtection="1">
      <alignment vertical="center"/>
    </xf>
    <xf numFmtId="2" fontId="2" fillId="4" borderId="1" xfId="221" applyNumberFormat="1" applyFont="1" applyFill="1" applyBorder="1" applyAlignment="1" applyProtection="1">
      <alignment vertical="center"/>
    </xf>
    <xf numFmtId="3" fontId="2" fillId="4" borderId="1" xfId="1" applyNumberFormat="1" applyFont="1" applyFill="1" applyBorder="1" applyAlignment="1" applyProtection="1">
      <alignment vertical="center"/>
    </xf>
    <xf numFmtId="0" fontId="9" fillId="2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  <xf numFmtId="4" fontId="13" fillId="0" borderId="0" xfId="1" applyNumberFormat="1" applyFont="1" applyFill="1" applyAlignment="1" applyProtection="1">
      <alignment vertical="center" wrapText="1"/>
    </xf>
    <xf numFmtId="0" fontId="11" fillId="0" borderId="0" xfId="3" applyAlignment="1" applyProtection="1">
      <alignment vertical="center" wrapText="1"/>
    </xf>
    <xf numFmtId="0" fontId="8" fillId="6" borderId="9" xfId="1" applyFont="1" applyFill="1" applyBorder="1" applyAlignment="1" applyProtection="1">
      <alignment horizontal="left" vertical="center" wrapText="1" indent="2"/>
    </xf>
    <xf numFmtId="0" fontId="8" fillId="6" borderId="10" xfId="1" applyFont="1" applyFill="1" applyBorder="1" applyAlignment="1" applyProtection="1">
      <alignment horizontal="left" vertical="center" wrapText="1" indent="2"/>
    </xf>
    <xf numFmtId="0" fontId="0" fillId="0" borderId="10" xfId="0" applyBorder="1" applyAlignment="1">
      <alignment horizontal="left" indent="2"/>
    </xf>
    <xf numFmtId="0" fontId="0" fillId="0" borderId="11" xfId="0" applyBorder="1" applyAlignment="1">
      <alignment horizontal="left" indent="2"/>
    </xf>
    <xf numFmtId="0" fontId="2" fillId="0" borderId="12" xfId="192" applyFont="1" applyBorder="1" applyAlignment="1">
      <alignment horizontal="left" vertical="center" wrapText="1"/>
    </xf>
    <xf numFmtId="0" fontId="2" fillId="0" borderId="13" xfId="192" applyFont="1" applyBorder="1" applyAlignment="1">
      <alignment horizontal="left" vertical="center" wrapText="1"/>
    </xf>
    <xf numFmtId="0" fontId="6" fillId="0" borderId="12" xfId="192" applyFont="1" applyBorder="1" applyAlignment="1">
      <alignment horizontal="left" vertical="center" wrapText="1"/>
    </xf>
    <xf numFmtId="0" fontId="6" fillId="0" borderId="13" xfId="192" applyFont="1" applyBorder="1" applyAlignment="1">
      <alignment horizontal="left" vertical="center" wrapText="1"/>
    </xf>
    <xf numFmtId="0" fontId="2" fillId="3" borderId="1" xfId="4" applyFont="1" applyFill="1" applyBorder="1" applyAlignment="1" applyProtection="1">
      <alignment horizontal="center" vertical="center" wrapText="1"/>
    </xf>
    <xf numFmtId="0" fontId="11" fillId="0" borderId="1" xfId="192" applyFont="1" applyBorder="1" applyAlignment="1">
      <alignment horizontal="center" vertical="center" wrapText="1"/>
    </xf>
    <xf numFmtId="0" fontId="2" fillId="0" borderId="1" xfId="192" applyFont="1" applyBorder="1" applyAlignment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/>
    </xf>
    <xf numFmtId="0" fontId="11" fillId="0" borderId="9" xfId="192" applyFont="1" applyBorder="1" applyAlignment="1">
      <alignment horizontal="center" vertical="center"/>
    </xf>
    <xf numFmtId="0" fontId="11" fillId="0" borderId="10" xfId="192" applyBorder="1" applyAlignment="1">
      <alignment horizontal="center" vertical="center"/>
    </xf>
    <xf numFmtId="0" fontId="11" fillId="0" borderId="11" xfId="192" applyBorder="1" applyAlignment="1">
      <alignment horizontal="center" vertical="center"/>
    </xf>
    <xf numFmtId="0" fontId="24" fillId="0" borderId="9" xfId="192" applyFont="1" applyBorder="1" applyAlignment="1">
      <alignment horizontal="center" vertical="center" wrapText="1"/>
    </xf>
    <xf numFmtId="0" fontId="24" fillId="0" borderId="10" xfId="192" applyFont="1" applyBorder="1" applyAlignment="1">
      <alignment horizontal="center" vertical="center" wrapText="1"/>
    </xf>
    <xf numFmtId="0" fontId="24" fillId="0" borderId="11" xfId="192" applyFont="1" applyBorder="1" applyAlignment="1">
      <alignment horizontal="center" vertical="center" wrapText="1"/>
    </xf>
    <xf numFmtId="4" fontId="13" fillId="0" borderId="0" xfId="1" applyNumberFormat="1" applyFont="1" applyFill="1" applyAlignment="1" applyProtection="1">
      <alignment horizontal="left" vertical="center" wrapText="1"/>
    </xf>
    <xf numFmtId="0" fontId="25" fillId="0" borderId="9" xfId="192" applyFont="1" applyBorder="1" applyAlignment="1">
      <alignment horizontal="center" vertical="center"/>
    </xf>
    <xf numFmtId="0" fontId="25" fillId="0" borderId="10" xfId="192" applyFont="1" applyBorder="1" applyAlignment="1">
      <alignment horizontal="center" vertical="center"/>
    </xf>
    <xf numFmtId="0" fontId="25" fillId="0" borderId="11" xfId="192" applyFont="1" applyBorder="1" applyAlignment="1">
      <alignment horizontal="center" vertical="center"/>
    </xf>
  </cellXfs>
  <cellStyles count="222">
    <cellStyle name="Följde hyperlänken" xfId="5"/>
    <cellStyle name="Följde hyperlänken 10" xfId="6"/>
    <cellStyle name="Följde hyperlänken 11" xfId="7"/>
    <cellStyle name="Följde hyperlänken 12" xfId="8"/>
    <cellStyle name="Följde hyperlänken 13" xfId="9"/>
    <cellStyle name="Följde hyperlänken 14" xfId="10"/>
    <cellStyle name="Följde hyperlänken 15" xfId="11"/>
    <cellStyle name="Följde hyperlänken 16" xfId="12"/>
    <cellStyle name="Följde hyperlänken 17" xfId="13"/>
    <cellStyle name="Följde hyperlänken 18" xfId="14"/>
    <cellStyle name="Följde hyperlänken 19" xfId="15"/>
    <cellStyle name="Följde hyperlänken 2" xfId="16"/>
    <cellStyle name="Följde hyperlänken 20" xfId="17"/>
    <cellStyle name="Följde hyperlänken 21" xfId="18"/>
    <cellStyle name="Följde hyperlänken 22" xfId="19"/>
    <cellStyle name="Följde hyperlänken 23" xfId="20"/>
    <cellStyle name="Följde hyperlänken 24" xfId="21"/>
    <cellStyle name="Följde hyperlänken 25" xfId="22"/>
    <cellStyle name="Följde hyperlänken 26" xfId="23"/>
    <cellStyle name="Följde hyperlänken 27" xfId="24"/>
    <cellStyle name="Följde hyperlänken 28" xfId="25"/>
    <cellStyle name="Följde hyperlänken 29" xfId="26"/>
    <cellStyle name="Följde hyperlänken 3" xfId="27"/>
    <cellStyle name="Följde hyperlänken 30" xfId="28"/>
    <cellStyle name="Följde hyperlänken 31" xfId="29"/>
    <cellStyle name="Följde hyperlänken 32" xfId="30"/>
    <cellStyle name="Följde hyperlänken 33" xfId="31"/>
    <cellStyle name="Följde hyperlänken 34" xfId="32"/>
    <cellStyle name="Följde hyperlänken 35" xfId="33"/>
    <cellStyle name="Följde hyperlänken 36" xfId="34"/>
    <cellStyle name="Följde hyperlänken 37" xfId="35"/>
    <cellStyle name="Följde hyperlänken 38" xfId="36"/>
    <cellStyle name="Följde hyperlänken 39" xfId="37"/>
    <cellStyle name="Följde hyperlänken 4" xfId="38"/>
    <cellStyle name="Följde hyperlänken 40" xfId="39"/>
    <cellStyle name="Följde hyperlänken 41" xfId="40"/>
    <cellStyle name="Följde hyperlänken 42" xfId="41"/>
    <cellStyle name="Följde hyperlänken 43" xfId="42"/>
    <cellStyle name="Följde hyperlänken 44" xfId="43"/>
    <cellStyle name="Följde hyperlänken 45" xfId="44"/>
    <cellStyle name="Följde hyperlänken 46" xfId="45"/>
    <cellStyle name="Följde hyperlänken 47" xfId="46"/>
    <cellStyle name="Följde hyperlänken 48" xfId="47"/>
    <cellStyle name="Följde hyperlänken 49" xfId="48"/>
    <cellStyle name="Följde hyperlänken 5" xfId="49"/>
    <cellStyle name="Följde hyperlänken 50" xfId="50"/>
    <cellStyle name="Följde hyperlänken 51" xfId="51"/>
    <cellStyle name="Följde hyperlänken 52" xfId="52"/>
    <cellStyle name="Följde hyperlänken 53" xfId="53"/>
    <cellStyle name="Följde hyperlänken 54" xfId="54"/>
    <cellStyle name="Följde hyperlänken 55" xfId="55"/>
    <cellStyle name="Följde hyperlänken 56" xfId="56"/>
    <cellStyle name="Följde hyperlänken 57" xfId="57"/>
    <cellStyle name="Följde hyperlänken 58" xfId="58"/>
    <cellStyle name="Följde hyperlänken 59" xfId="59"/>
    <cellStyle name="Följde hyperlänken 6" xfId="60"/>
    <cellStyle name="Följde hyperlänken 60" xfId="61"/>
    <cellStyle name="Följde hyperlänken 61" xfId="62"/>
    <cellStyle name="Följde hyperlänken 62" xfId="63"/>
    <cellStyle name="Följde hyperlänken 63" xfId="64"/>
    <cellStyle name="Följde hyperlänken 64" xfId="65"/>
    <cellStyle name="Följde hyperlänken 65" xfId="66"/>
    <cellStyle name="Följde hyperlänken 66" xfId="67"/>
    <cellStyle name="Följde hyperlänken 67" xfId="68"/>
    <cellStyle name="Följde hyperlänken 68" xfId="69"/>
    <cellStyle name="Följde hyperlänken 69" xfId="70"/>
    <cellStyle name="Följde hyperlänken 7" xfId="71"/>
    <cellStyle name="Följde hyperlänken 70" xfId="72"/>
    <cellStyle name="Följde hyperlänken 71" xfId="73"/>
    <cellStyle name="Följde hyperlänken 72" xfId="74"/>
    <cellStyle name="Följde hyperlänken 73" xfId="75"/>
    <cellStyle name="Följde hyperlänken 74" xfId="76"/>
    <cellStyle name="Följde hyperlänken 75" xfId="77"/>
    <cellStyle name="Följde hyperlänken 76" xfId="78"/>
    <cellStyle name="Följde hyperlänken 77" xfId="79"/>
    <cellStyle name="Följde hyperlänken 78" xfId="80"/>
    <cellStyle name="Följde hyperlänken 79" xfId="81"/>
    <cellStyle name="Följde hyperlänken 8" xfId="82"/>
    <cellStyle name="Följde hyperlänken 80" xfId="83"/>
    <cellStyle name="Följde hyperlänken 81" xfId="84"/>
    <cellStyle name="Följde hyperlänken 82" xfId="85"/>
    <cellStyle name="Följde hyperlänken 83" xfId="86"/>
    <cellStyle name="Följde hyperlänken 84" xfId="87"/>
    <cellStyle name="Följde hyperlänken 85" xfId="88"/>
    <cellStyle name="Följde hyperlänken 86" xfId="89"/>
    <cellStyle name="Följde hyperlänken 87" xfId="90"/>
    <cellStyle name="Följde hyperlänken 88" xfId="91"/>
    <cellStyle name="Följde hyperlänken 89" xfId="92"/>
    <cellStyle name="Följde hyperlänken 9" xfId="93"/>
    <cellStyle name="Hyperlänk" xfId="94"/>
    <cellStyle name="Hyperlänk 10" xfId="95"/>
    <cellStyle name="Hyperlänk 11" xfId="96"/>
    <cellStyle name="Hyperlänk 12" xfId="97"/>
    <cellStyle name="Hyperlänk 13" xfId="98"/>
    <cellStyle name="Hyperlänk 14" xfId="99"/>
    <cellStyle name="Hyperlänk 15" xfId="100"/>
    <cellStyle name="Hyperlänk 16" xfId="101"/>
    <cellStyle name="Hyperlänk 17" xfId="102"/>
    <cellStyle name="Hyperlänk 18" xfId="103"/>
    <cellStyle name="Hyperlänk 19" xfId="104"/>
    <cellStyle name="Hyperlänk 2" xfId="105"/>
    <cellStyle name="Hyperlänk 20" xfId="106"/>
    <cellStyle name="Hyperlänk 21" xfId="107"/>
    <cellStyle name="Hyperlänk 22" xfId="108"/>
    <cellStyle name="Hyperlänk 23" xfId="109"/>
    <cellStyle name="Hyperlänk 24" xfId="110"/>
    <cellStyle name="Hyperlänk 25" xfId="111"/>
    <cellStyle name="Hyperlänk 26" xfId="112"/>
    <cellStyle name="Hyperlänk 27" xfId="113"/>
    <cellStyle name="Hyperlänk 28" xfId="114"/>
    <cellStyle name="Hyperlänk 29" xfId="115"/>
    <cellStyle name="Hyperlänk 3" xfId="116"/>
    <cellStyle name="Hyperlänk 30" xfId="117"/>
    <cellStyle name="Hyperlänk 31" xfId="118"/>
    <cellStyle name="Hyperlänk 32" xfId="119"/>
    <cellStyle name="Hyperlänk 33" xfId="120"/>
    <cellStyle name="Hyperlänk 34" xfId="121"/>
    <cellStyle name="Hyperlänk 35" xfId="122"/>
    <cellStyle name="Hyperlänk 36" xfId="123"/>
    <cellStyle name="Hyperlänk 37" xfId="124"/>
    <cellStyle name="Hyperlänk 38" xfId="125"/>
    <cellStyle name="Hyperlänk 39" xfId="126"/>
    <cellStyle name="Hyperlänk 4" xfId="127"/>
    <cellStyle name="Hyperlänk 40" xfId="128"/>
    <cellStyle name="Hyperlänk 41" xfId="129"/>
    <cellStyle name="Hyperlänk 42" xfId="130"/>
    <cellStyle name="Hyperlänk 43" xfId="131"/>
    <cellStyle name="Hyperlänk 44" xfId="132"/>
    <cellStyle name="Hyperlänk 45" xfId="133"/>
    <cellStyle name="Hyperlänk 46" xfId="134"/>
    <cellStyle name="Hyperlänk 47" xfId="135"/>
    <cellStyle name="Hyperlänk 48" xfId="136"/>
    <cellStyle name="Hyperlänk 49" xfId="137"/>
    <cellStyle name="Hyperlänk 5" xfId="138"/>
    <cellStyle name="Hyperlänk 50" xfId="139"/>
    <cellStyle name="Hyperlänk 51" xfId="140"/>
    <cellStyle name="Hyperlänk 52" xfId="141"/>
    <cellStyle name="Hyperlänk 53" xfId="142"/>
    <cellStyle name="Hyperlänk 54" xfId="143"/>
    <cellStyle name="Hyperlänk 55" xfId="144"/>
    <cellStyle name="Hyperlänk 56" xfId="145"/>
    <cellStyle name="Hyperlänk 57" xfId="146"/>
    <cellStyle name="Hyperlänk 58" xfId="147"/>
    <cellStyle name="Hyperlänk 59" xfId="148"/>
    <cellStyle name="Hyperlänk 6" xfId="149"/>
    <cellStyle name="Hyperlänk 60" xfId="150"/>
    <cellStyle name="Hyperlänk 61" xfId="151"/>
    <cellStyle name="Hyperlänk 62" xfId="152"/>
    <cellStyle name="Hyperlänk 63" xfId="153"/>
    <cellStyle name="Hyperlänk 64" xfId="154"/>
    <cellStyle name="Hyperlänk 65" xfId="155"/>
    <cellStyle name="Hyperlänk 66" xfId="156"/>
    <cellStyle name="Hyperlänk 67" xfId="157"/>
    <cellStyle name="Hyperlänk 68" xfId="158"/>
    <cellStyle name="Hyperlänk 69" xfId="159"/>
    <cellStyle name="Hyperlänk 7" xfId="160"/>
    <cellStyle name="Hyperlänk 70" xfId="161"/>
    <cellStyle name="Hyperlänk 71" xfId="162"/>
    <cellStyle name="Hyperlänk 72" xfId="163"/>
    <cellStyle name="Hyperlänk 73" xfId="164"/>
    <cellStyle name="Hyperlänk 74" xfId="165"/>
    <cellStyle name="Hyperlänk 75" xfId="166"/>
    <cellStyle name="Hyperlänk 76" xfId="167"/>
    <cellStyle name="Hyperlänk 77" xfId="168"/>
    <cellStyle name="Hyperlänk 78" xfId="169"/>
    <cellStyle name="Hyperlänk 79" xfId="170"/>
    <cellStyle name="Hyperlänk 8" xfId="171"/>
    <cellStyle name="Hyperlänk 80" xfId="172"/>
    <cellStyle name="Hyperlänk 81" xfId="173"/>
    <cellStyle name="Hyperlänk 82" xfId="174"/>
    <cellStyle name="Hyperlänk 83" xfId="175"/>
    <cellStyle name="Hyperlänk 84" xfId="176"/>
    <cellStyle name="Hyperlänk 85" xfId="177"/>
    <cellStyle name="Hyperlänk 86" xfId="178"/>
    <cellStyle name="Hyperlänk 87" xfId="179"/>
    <cellStyle name="Hyperlänk 88" xfId="180"/>
    <cellStyle name="Hyperlänk 89" xfId="181"/>
    <cellStyle name="Hyperlänk 9" xfId="182"/>
    <cellStyle name="Milliers [0]_3A_NumeratorReport_Option1_040611" xfId="183"/>
    <cellStyle name="Milliers_3A_NumeratorReport_Option1_040611" xfId="184"/>
    <cellStyle name="Monétaire [0]_3A_NumeratorReport_Option1_040611" xfId="185"/>
    <cellStyle name="Monétaire_3A_NumeratorReport_Option1_040611" xfId="186"/>
    <cellStyle name="Normaali" xfId="0" builtinId="0"/>
    <cellStyle name="Normaali 160" xfId="187"/>
    <cellStyle name="Normaali 161" xfId="188"/>
    <cellStyle name="Normaali 161 2" xfId="189"/>
    <cellStyle name="Normaali 3" xfId="190"/>
    <cellStyle name="Normaali_A_L1_s" xfId="191"/>
    <cellStyle name="Normaali_A_L1_s 3" xfId="2"/>
    <cellStyle name="Normal 10" xfId="192"/>
    <cellStyle name="Normal 11" xfId="193"/>
    <cellStyle name="Normal 12" xfId="194"/>
    <cellStyle name="Normal 2" xfId="1"/>
    <cellStyle name="Normal 2 10" xfId="195"/>
    <cellStyle name="Normal 2 2" xfId="3"/>
    <cellStyle name="Normal 2 3" xfId="196"/>
    <cellStyle name="Normal 2 4" xfId="197"/>
    <cellStyle name="Normal 2 5" xfId="198"/>
    <cellStyle name="Normal 2 6" xfId="199"/>
    <cellStyle name="Normal 2 7" xfId="200"/>
    <cellStyle name="Normal 2 8" xfId="201"/>
    <cellStyle name="Normal 2 8 2" xfId="202"/>
    <cellStyle name="Normal 2 8 3" xfId="203"/>
    <cellStyle name="Normal 2 8 3 2" xfId="204"/>
    <cellStyle name="Normal 2 9" xfId="205"/>
    <cellStyle name="Normal 3" xfId="206"/>
    <cellStyle name="Normal 3 2" xfId="207"/>
    <cellStyle name="Normal 4" xfId="208"/>
    <cellStyle name="Normal 4 2" xfId="209"/>
    <cellStyle name="Normal 5" xfId="210"/>
    <cellStyle name="Normal 5 2" xfId="211"/>
    <cellStyle name="Normal 5 3" xfId="212"/>
    <cellStyle name="Normal 6" xfId="213"/>
    <cellStyle name="Normal 6 2" xfId="214"/>
    <cellStyle name="Normal 7" xfId="215"/>
    <cellStyle name="Normal 7 2" xfId="216"/>
    <cellStyle name="Normal 8" xfId="217"/>
    <cellStyle name="Normal 8 2" xfId="218"/>
    <cellStyle name="Normal 9" xfId="219"/>
    <cellStyle name="Normal_Sheet1" xfId="4"/>
    <cellStyle name="Percent 2" xfId="221"/>
    <cellStyle name="Pilkku_liite 15" xfId="2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8">
    <pageSetUpPr fitToPage="1"/>
  </sheetPr>
  <dimension ref="A1:S45"/>
  <sheetViews>
    <sheetView showGridLines="0" zoomScaleNormal="100" zoomScaleSheetLayoutView="55" workbookViewId="0"/>
  </sheetViews>
  <sheetFormatPr defaultRowHeight="12"/>
  <cols>
    <col min="1" max="1" width="3" style="1" customWidth="1"/>
    <col min="2" max="2" width="3.140625" style="1" customWidth="1"/>
    <col min="3" max="5" width="3" style="1" customWidth="1"/>
    <col min="6" max="6" width="8.85546875" style="1" customWidth="1"/>
    <col min="7" max="7" width="56.5703125" style="2" customWidth="1"/>
    <col min="8" max="8" width="15" style="4" customWidth="1"/>
    <col min="9" max="9" width="11.85546875" style="3" customWidth="1"/>
    <col min="10" max="16" width="15" style="4" customWidth="1"/>
    <col min="17" max="17" width="12.7109375" style="4" customWidth="1"/>
    <col min="18" max="18" width="14.7109375" style="4" customWidth="1"/>
    <col min="19" max="16384" width="9.140625" style="4"/>
  </cols>
  <sheetData>
    <row r="1" spans="1:16" customFormat="1" ht="50.1" customHeight="1">
      <c r="A1" s="87" t="s">
        <v>126</v>
      </c>
      <c r="B1" s="88"/>
      <c r="C1" s="88"/>
      <c r="D1" s="88"/>
      <c r="E1" s="88"/>
      <c r="F1" s="89"/>
      <c r="G1" s="89"/>
      <c r="H1" s="89"/>
      <c r="I1" s="89"/>
      <c r="J1" s="90"/>
    </row>
    <row r="2" spans="1:16" customFormat="1" ht="15" customHeight="1"/>
    <row r="3" spans="1:16" ht="15" customHeight="1"/>
    <row r="4" spans="1:16" ht="15" customHeight="1">
      <c r="A4" s="5" t="s">
        <v>0</v>
      </c>
      <c r="D4" s="6"/>
      <c r="H4" s="7" t="s">
        <v>1</v>
      </c>
      <c r="I4" s="8" t="s">
        <v>2</v>
      </c>
    </row>
    <row r="5" spans="1:16" ht="15" customHeight="1">
      <c r="A5" s="9" t="s">
        <v>44</v>
      </c>
      <c r="D5" s="10"/>
      <c r="E5" s="11"/>
      <c r="F5" s="11"/>
      <c r="H5" s="7" t="s">
        <v>3</v>
      </c>
      <c r="I5" s="12" t="s">
        <v>4</v>
      </c>
    </row>
    <row r="6" spans="1:16" ht="15" customHeight="1">
      <c r="A6" s="13"/>
      <c r="H6" s="7" t="s">
        <v>5</v>
      </c>
      <c r="I6" s="8" t="s">
        <v>6</v>
      </c>
    </row>
    <row r="7" spans="1:16" ht="15" customHeight="1">
      <c r="A7" s="4"/>
      <c r="H7" s="2"/>
      <c r="I7" s="4"/>
    </row>
    <row r="8" spans="1:16" ht="15" customHeight="1">
      <c r="A8" s="14" t="s">
        <v>7</v>
      </c>
      <c r="B8" s="15"/>
      <c r="C8" s="15"/>
      <c r="D8" s="15"/>
      <c r="E8" s="15"/>
      <c r="F8" s="15"/>
      <c r="G8" s="15"/>
      <c r="H8" s="16"/>
      <c r="I8" s="15"/>
      <c r="J8" s="16"/>
      <c r="K8" s="15"/>
      <c r="L8" s="17"/>
      <c r="M8" s="17"/>
      <c r="N8" s="17"/>
      <c r="O8" s="17"/>
      <c r="P8" s="17"/>
    </row>
    <row r="9" spans="1:16" ht="15" customHeight="1">
      <c r="A9" s="17"/>
      <c r="B9" s="15"/>
      <c r="C9" s="15"/>
      <c r="D9" s="15"/>
      <c r="E9" s="15"/>
      <c r="F9" s="15"/>
      <c r="G9" s="15"/>
      <c r="H9" s="81" t="s">
        <v>8</v>
      </c>
      <c r="I9" s="82"/>
      <c r="J9" s="16"/>
      <c r="K9" s="18"/>
      <c r="L9" s="17"/>
      <c r="M9" s="17"/>
      <c r="N9" s="17"/>
      <c r="O9" s="17"/>
      <c r="P9" s="17"/>
    </row>
    <row r="10" spans="1:16" ht="29.45" customHeight="1">
      <c r="A10" s="19" t="s">
        <v>9</v>
      </c>
      <c r="B10" s="15"/>
      <c r="C10" s="15"/>
      <c r="D10" s="15"/>
      <c r="E10" s="15"/>
      <c r="F10" s="15"/>
      <c r="G10" s="20" t="s">
        <v>10</v>
      </c>
      <c r="H10" s="83"/>
      <c r="I10" s="84"/>
      <c r="J10" s="16"/>
      <c r="K10" s="21"/>
      <c r="L10" s="17"/>
      <c r="M10" s="17"/>
      <c r="N10" s="17"/>
      <c r="O10" s="17"/>
      <c r="P10" s="17"/>
    </row>
    <row r="11" spans="1:16" ht="29.45" customHeight="1">
      <c r="A11" s="85" t="s">
        <v>11</v>
      </c>
      <c r="B11" s="86"/>
      <c r="C11" s="86"/>
      <c r="D11" s="86"/>
      <c r="E11" s="86"/>
      <c r="F11" s="86"/>
      <c r="G11" s="20">
        <v>475</v>
      </c>
      <c r="H11" s="22"/>
      <c r="I11" s="22"/>
      <c r="J11" s="16"/>
      <c r="K11" s="21"/>
      <c r="L11" s="17"/>
      <c r="M11" s="17"/>
      <c r="N11" s="17"/>
      <c r="O11" s="17"/>
      <c r="P11" s="17"/>
    </row>
    <row r="12" spans="1:16" ht="15" customHeight="1">
      <c r="A12" s="23" t="s">
        <v>12</v>
      </c>
      <c r="B12" s="15"/>
      <c r="C12" s="15"/>
      <c r="D12" s="15"/>
      <c r="E12" s="15"/>
      <c r="F12" s="15"/>
      <c r="G12" s="20" t="s">
        <v>13</v>
      </c>
      <c r="H12" s="22"/>
      <c r="I12" s="22"/>
      <c r="J12" s="16"/>
      <c r="K12" s="21"/>
      <c r="L12" s="17"/>
      <c r="M12" s="17"/>
      <c r="N12" s="17"/>
      <c r="O12" s="17"/>
      <c r="P12" s="17"/>
    </row>
    <row r="13" spans="1:16" ht="15" customHeight="1">
      <c r="A13" s="23" t="s">
        <v>14</v>
      </c>
      <c r="B13" s="17"/>
      <c r="C13" s="17"/>
      <c r="D13" s="17"/>
      <c r="E13" s="17"/>
      <c r="F13" s="17"/>
      <c r="G13" s="20" t="s">
        <v>15</v>
      </c>
      <c r="H13" s="15"/>
      <c r="I13" s="15"/>
      <c r="J13" s="24"/>
      <c r="K13" s="24"/>
      <c r="L13" s="17"/>
      <c r="M13" s="17"/>
      <c r="N13" s="17"/>
      <c r="O13" s="17"/>
      <c r="P13" s="17"/>
    </row>
    <row r="14" spans="1:16" ht="15" customHeight="1">
      <c r="A14" s="23" t="s">
        <v>16</v>
      </c>
      <c r="B14" s="15"/>
      <c r="C14" s="15"/>
      <c r="D14" s="15"/>
      <c r="E14" s="15"/>
      <c r="F14" s="15"/>
      <c r="G14" s="25" t="s">
        <v>17</v>
      </c>
      <c r="H14" s="20"/>
      <c r="I14" s="20"/>
      <c r="J14" s="16"/>
      <c r="K14" s="15"/>
      <c r="L14" s="17"/>
      <c r="M14" s="17"/>
      <c r="N14" s="17"/>
      <c r="O14" s="17"/>
      <c r="P14" s="17"/>
    </row>
    <row r="15" spans="1:16" ht="15" customHeight="1">
      <c r="A15" s="19"/>
      <c r="B15" s="15"/>
      <c r="C15" s="15"/>
      <c r="D15" s="15"/>
      <c r="E15" s="15"/>
      <c r="F15" s="15"/>
      <c r="G15" s="15"/>
      <c r="H15" s="15"/>
      <c r="I15" s="15"/>
      <c r="J15" s="16"/>
      <c r="K15" s="15"/>
      <c r="L15" s="17"/>
      <c r="M15" s="17"/>
      <c r="N15" s="17"/>
      <c r="O15" s="17"/>
      <c r="P15" s="17"/>
    </row>
    <row r="16" spans="1:16" ht="15" customHeight="1">
      <c r="A16" s="15"/>
      <c r="B16" s="17"/>
      <c r="C16" s="17"/>
      <c r="D16" s="17"/>
      <c r="E16" s="17"/>
      <c r="F16" s="17"/>
      <c r="G16" s="17"/>
      <c r="H16" s="26"/>
      <c r="I16" s="17"/>
      <c r="J16" s="16"/>
      <c r="K16" s="27"/>
      <c r="L16" s="27"/>
      <c r="M16" s="28"/>
      <c r="N16" s="17"/>
      <c r="O16" s="17"/>
      <c r="P16" s="17"/>
    </row>
    <row r="17" spans="1:19" ht="15" customHeight="1">
      <c r="A17" s="29"/>
      <c r="B17" s="30"/>
      <c r="C17" s="30"/>
      <c r="D17" s="30"/>
      <c r="E17" s="30"/>
      <c r="F17" s="15"/>
      <c r="G17" s="31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spans="1:19" ht="15" customHeight="1">
      <c r="A18" s="30"/>
      <c r="B18" s="30"/>
      <c r="C18" s="30"/>
      <c r="D18" s="30"/>
      <c r="E18" s="30"/>
      <c r="F18" s="17"/>
      <c r="G18" s="27"/>
      <c r="H18" s="33" t="s">
        <v>18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spans="1:19" ht="15" customHeight="1">
      <c r="A19" s="34" t="s">
        <v>19</v>
      </c>
      <c r="B19" s="34"/>
      <c r="C19" s="34"/>
      <c r="D19" s="34"/>
      <c r="F19" s="17"/>
      <c r="G19" s="4"/>
      <c r="H19" s="35">
        <v>10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</row>
    <row r="20" spans="1:19" ht="15" customHeight="1">
      <c r="A20" s="36" t="s">
        <v>20</v>
      </c>
      <c r="B20" s="36"/>
      <c r="C20" s="36"/>
      <c r="D20" s="30"/>
      <c r="G20" s="37" t="s">
        <v>21</v>
      </c>
      <c r="H20" s="38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19" ht="21.75" customHeight="1">
      <c r="A21" s="39"/>
      <c r="B21" s="39"/>
      <c r="C21" s="39"/>
      <c r="G21" s="40" t="s">
        <v>22</v>
      </c>
      <c r="H21" s="46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</row>
    <row r="22" spans="1:19" ht="15" customHeight="1">
      <c r="A22" s="36" t="s">
        <v>23</v>
      </c>
      <c r="B22" s="36"/>
      <c r="C22" s="36"/>
      <c r="D22" s="30"/>
      <c r="G22" s="41" t="s">
        <v>24</v>
      </c>
      <c r="H22" s="38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</row>
    <row r="23" spans="1:19" ht="15" customHeight="1">
      <c r="A23" s="36" t="s">
        <v>25</v>
      </c>
      <c r="B23" s="36"/>
      <c r="C23" s="36"/>
      <c r="D23" s="30"/>
      <c r="G23" s="41" t="s">
        <v>26</v>
      </c>
      <c r="H23" s="38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</row>
    <row r="24" spans="1:19" ht="19.5" customHeight="1">
      <c r="A24" s="39"/>
      <c r="B24" s="39"/>
      <c r="C24" s="39"/>
      <c r="G24" s="42" t="s">
        <v>27</v>
      </c>
      <c r="H24" s="46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</row>
    <row r="25" spans="1:19" ht="15" customHeight="1">
      <c r="A25" s="36" t="s">
        <v>28</v>
      </c>
      <c r="B25" s="36"/>
      <c r="C25" s="36"/>
      <c r="D25" s="30"/>
      <c r="G25" s="41" t="s">
        <v>29</v>
      </c>
      <c r="H25" s="38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</row>
    <row r="26" spans="1:19" ht="29.25" customHeight="1">
      <c r="A26" s="36" t="s">
        <v>30</v>
      </c>
      <c r="B26" s="36"/>
      <c r="C26" s="36"/>
      <c r="D26" s="30"/>
      <c r="G26" s="43" t="s">
        <v>31</v>
      </c>
      <c r="H26" s="38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19" ht="15" customHeight="1">
      <c r="A27" s="36" t="s">
        <v>32</v>
      </c>
      <c r="B27" s="36"/>
      <c r="C27" s="36"/>
      <c r="D27" s="30"/>
      <c r="G27" s="41" t="s">
        <v>33</v>
      </c>
      <c r="H27" s="38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</row>
    <row r="28" spans="1:19" ht="15" customHeight="1">
      <c r="A28" s="36" t="s">
        <v>34</v>
      </c>
      <c r="B28" s="36"/>
      <c r="C28" s="36"/>
      <c r="D28" s="30"/>
      <c r="G28" s="37" t="s">
        <v>35</v>
      </c>
      <c r="H28" s="38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</row>
    <row r="29" spans="1:19" ht="15" customHeight="1">
      <c r="A29" s="36" t="s">
        <v>36</v>
      </c>
      <c r="B29" s="36"/>
      <c r="C29" s="36"/>
      <c r="D29" s="30"/>
      <c r="G29" s="37" t="s">
        <v>37</v>
      </c>
      <c r="H29" s="47">
        <f>H30+H31+H34+H35</f>
        <v>0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</row>
    <row r="30" spans="1:19" ht="15" customHeight="1">
      <c r="A30" s="36" t="s">
        <v>36</v>
      </c>
      <c r="B30" s="36" t="s">
        <v>20</v>
      </c>
      <c r="C30" s="36"/>
      <c r="D30" s="30"/>
      <c r="G30" s="44" t="s">
        <v>38</v>
      </c>
      <c r="H30" s="38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1:19" ht="15" customHeight="1">
      <c r="A31" s="36" t="s">
        <v>36</v>
      </c>
      <c r="B31" s="36" t="s">
        <v>23</v>
      </c>
      <c r="C31" s="36"/>
      <c r="D31" s="30"/>
      <c r="G31" s="44" t="s">
        <v>39</v>
      </c>
      <c r="H31" s="47">
        <f>H32+H33</f>
        <v>0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1:19" ht="15" customHeight="1">
      <c r="A32" s="36" t="s">
        <v>36</v>
      </c>
      <c r="B32" s="36" t="s">
        <v>23</v>
      </c>
      <c r="C32" s="36" t="s">
        <v>20</v>
      </c>
      <c r="D32" s="30"/>
      <c r="G32" s="45" t="s">
        <v>40</v>
      </c>
      <c r="H32" s="38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1:19" ht="15" customHeight="1">
      <c r="A33" s="36" t="s">
        <v>36</v>
      </c>
      <c r="B33" s="36" t="s">
        <v>23</v>
      </c>
      <c r="C33" s="36" t="s">
        <v>23</v>
      </c>
      <c r="D33" s="30"/>
      <c r="G33" s="45" t="s">
        <v>41</v>
      </c>
      <c r="H33" s="38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</row>
    <row r="34" spans="1:19" ht="15" customHeight="1">
      <c r="A34" s="36" t="s">
        <v>36</v>
      </c>
      <c r="B34" s="36" t="s">
        <v>25</v>
      </c>
      <c r="C34" s="36"/>
      <c r="D34" s="30"/>
      <c r="G34" s="44" t="s">
        <v>42</v>
      </c>
      <c r="H34" s="38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</row>
    <row r="35" spans="1:19" ht="15" customHeight="1">
      <c r="A35" s="36" t="s">
        <v>36</v>
      </c>
      <c r="B35" s="36" t="s">
        <v>28</v>
      </c>
      <c r="C35" s="36"/>
      <c r="D35" s="30"/>
      <c r="G35" s="44" t="s">
        <v>43</v>
      </c>
      <c r="H35" s="38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</row>
    <row r="36" spans="1:19" ht="15" customHeight="1">
      <c r="H36" s="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  <row r="37" spans="1:19" ht="15" customHeight="1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</row>
    <row r="38" spans="1:19" ht="15" customHeight="1"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ht="15" customHeight="1"/>
    <row r="40" spans="1:19" ht="15" customHeight="1"/>
    <row r="41" spans="1:19" ht="15" customHeight="1"/>
    <row r="42" spans="1:19" ht="15" customHeight="1"/>
    <row r="43" spans="1:19" ht="15" customHeight="1"/>
    <row r="44" spans="1:19" ht="15" customHeight="1"/>
    <row r="45" spans="1:19" ht="15" customHeight="1"/>
  </sheetData>
  <mergeCells count="3">
    <mergeCell ref="H9:I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8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T35"/>
  <sheetViews>
    <sheetView showGridLines="0" workbookViewId="0"/>
  </sheetViews>
  <sheetFormatPr defaultRowHeight="12.75"/>
  <cols>
    <col min="1" max="2" width="3" style="48" customWidth="1"/>
    <col min="3" max="3" width="3.5703125" style="48" customWidth="1"/>
    <col min="4" max="5" width="5.28515625" style="48" customWidth="1"/>
    <col min="6" max="6" width="7.7109375" style="48" customWidth="1"/>
    <col min="7" max="7" width="11.5703125" style="48" customWidth="1"/>
    <col min="8" max="8" width="28.85546875" style="48" customWidth="1"/>
    <col min="9" max="20" width="16.7109375" style="48" customWidth="1"/>
    <col min="21" max="16384" width="9.140625" style="48"/>
  </cols>
  <sheetData>
    <row r="1" spans="1:14" customFormat="1" ht="50.1" customHeight="1">
      <c r="A1" s="87" t="s">
        <v>126</v>
      </c>
      <c r="B1" s="88"/>
      <c r="C1" s="88"/>
      <c r="D1" s="88"/>
      <c r="E1" s="88"/>
      <c r="F1" s="89"/>
      <c r="G1" s="89"/>
      <c r="H1" s="89"/>
      <c r="I1" s="89"/>
      <c r="J1" s="90"/>
    </row>
    <row r="2" spans="1:14" customFormat="1" ht="14.25" customHeight="1"/>
    <row r="3" spans="1:14" ht="14.25" customHeight="1"/>
    <row r="4" spans="1:14" ht="14.25" customHeight="1">
      <c r="A4" s="5" t="s">
        <v>0</v>
      </c>
      <c r="B4" s="1"/>
      <c r="C4" s="1"/>
      <c r="D4" s="6"/>
      <c r="E4" s="6"/>
      <c r="F4" s="1"/>
      <c r="G4" s="1"/>
      <c r="H4" s="2"/>
      <c r="M4" s="7" t="s">
        <v>1</v>
      </c>
      <c r="N4" s="8" t="s">
        <v>2</v>
      </c>
    </row>
    <row r="5" spans="1:14" ht="14.25" customHeight="1">
      <c r="A5" s="49" t="s">
        <v>44</v>
      </c>
      <c r="B5" s="1"/>
      <c r="C5" s="1"/>
      <c r="D5" s="10"/>
      <c r="E5" s="10"/>
      <c r="F5" s="11"/>
      <c r="G5" s="11"/>
      <c r="H5" s="2"/>
      <c r="M5" s="7" t="s">
        <v>3</v>
      </c>
      <c r="N5" s="12" t="s">
        <v>4</v>
      </c>
    </row>
    <row r="6" spans="1:14" ht="14.25" customHeight="1">
      <c r="A6" s="13"/>
      <c r="B6" s="1"/>
      <c r="C6" s="1"/>
      <c r="D6" s="1"/>
      <c r="E6" s="1"/>
      <c r="F6" s="1"/>
      <c r="G6" s="1"/>
      <c r="H6" s="2"/>
      <c r="M6" s="7" t="s">
        <v>5</v>
      </c>
      <c r="N6" s="8" t="s">
        <v>6</v>
      </c>
    </row>
    <row r="7" spans="1:14" ht="14.25" customHeight="1">
      <c r="A7" s="4"/>
      <c r="B7" s="1"/>
      <c r="C7" s="1"/>
      <c r="D7" s="1"/>
      <c r="E7" s="1"/>
      <c r="F7" s="1"/>
      <c r="G7" s="1"/>
      <c r="H7" s="2"/>
      <c r="M7" s="2"/>
      <c r="N7" s="4"/>
    </row>
    <row r="8" spans="1:14" ht="14.25" customHeight="1">
      <c r="A8" s="14" t="s">
        <v>45</v>
      </c>
      <c r="B8" s="15"/>
      <c r="C8" s="15"/>
      <c r="D8" s="15"/>
      <c r="E8" s="15"/>
      <c r="F8" s="15"/>
      <c r="G8" s="15"/>
      <c r="H8" s="15"/>
      <c r="M8" s="16"/>
      <c r="N8" s="15"/>
    </row>
    <row r="9" spans="1:14" ht="14.25" customHeight="1">
      <c r="A9" s="50" t="s">
        <v>46</v>
      </c>
      <c r="B9" s="15"/>
      <c r="C9" s="15"/>
      <c r="D9" s="15"/>
      <c r="E9" s="15"/>
      <c r="F9" s="15"/>
      <c r="G9" s="15"/>
      <c r="H9" s="15"/>
      <c r="M9" s="81" t="s">
        <v>47</v>
      </c>
      <c r="N9" s="82"/>
    </row>
    <row r="10" spans="1:14" ht="14.25" customHeight="1">
      <c r="A10" s="19" t="s">
        <v>9</v>
      </c>
      <c r="B10" s="15"/>
      <c r="C10" s="15"/>
      <c r="D10" s="15"/>
      <c r="E10" s="15"/>
      <c r="F10" s="15"/>
      <c r="G10" s="15"/>
      <c r="H10" s="20" t="s">
        <v>10</v>
      </c>
      <c r="M10" s="98"/>
      <c r="N10" s="99"/>
    </row>
    <row r="11" spans="1:14" ht="14.25" customHeight="1">
      <c r="A11" s="85" t="s">
        <v>11</v>
      </c>
      <c r="B11" s="86"/>
      <c r="C11" s="86"/>
      <c r="D11" s="86"/>
      <c r="E11" s="86"/>
      <c r="F11" s="86"/>
      <c r="G11" s="86"/>
      <c r="H11" s="20">
        <v>475</v>
      </c>
      <c r="M11" s="98"/>
      <c r="N11" s="99"/>
    </row>
    <row r="12" spans="1:14" ht="14.25" customHeight="1">
      <c r="A12" s="23" t="s">
        <v>12</v>
      </c>
      <c r="B12" s="15"/>
      <c r="C12" s="15"/>
      <c r="D12" s="15"/>
      <c r="E12" s="15"/>
      <c r="F12" s="15"/>
      <c r="G12" s="15"/>
      <c r="H12" s="20" t="s">
        <v>13</v>
      </c>
      <c r="M12" s="83"/>
      <c r="N12" s="84"/>
    </row>
    <row r="13" spans="1:14" ht="14.25" customHeight="1">
      <c r="A13" s="23" t="s">
        <v>14</v>
      </c>
      <c r="B13" s="17"/>
      <c r="C13" s="17"/>
      <c r="D13" s="17"/>
      <c r="E13" s="17"/>
      <c r="F13" s="17"/>
      <c r="G13" s="17"/>
      <c r="H13" s="20" t="s">
        <v>48</v>
      </c>
    </row>
    <row r="14" spans="1:14" ht="14.25" customHeight="1">
      <c r="A14" s="23" t="s">
        <v>16</v>
      </c>
      <c r="B14" s="15"/>
      <c r="C14" s="15"/>
      <c r="D14" s="15"/>
      <c r="E14" s="15"/>
      <c r="F14" s="15"/>
      <c r="G14" s="15"/>
      <c r="H14" s="25" t="s">
        <v>17</v>
      </c>
    </row>
    <row r="15" spans="1:14" ht="14.25" customHeight="1"/>
    <row r="16" spans="1:14" ht="14.25" customHeight="1"/>
    <row r="17" spans="1:20" ht="14.25" customHeight="1"/>
    <row r="18" spans="1:20" ht="14.25" customHeight="1"/>
    <row r="19" spans="1:20" ht="14.25" customHeight="1">
      <c r="A19" s="51"/>
    </row>
    <row r="20" spans="1:20" ht="14.25" customHeight="1"/>
    <row r="21" spans="1:20" ht="30" customHeight="1">
      <c r="F21" s="100" t="s">
        <v>49</v>
      </c>
      <c r="G21" s="101"/>
      <c r="H21" s="102"/>
      <c r="I21" s="103" t="s">
        <v>50</v>
      </c>
      <c r="J21" s="104"/>
      <c r="K21" s="104"/>
      <c r="L21" s="105"/>
      <c r="M21" s="103" t="s">
        <v>51</v>
      </c>
      <c r="N21" s="104"/>
      <c r="O21" s="104"/>
      <c r="P21" s="105"/>
      <c r="Q21" s="103" t="s">
        <v>52</v>
      </c>
      <c r="R21" s="104"/>
      <c r="S21" s="104"/>
      <c r="T21" s="105"/>
    </row>
    <row r="22" spans="1:20" s="52" customFormat="1" ht="26.25" customHeight="1">
      <c r="A22" s="48"/>
      <c r="B22" s="48"/>
      <c r="C22" s="48"/>
      <c r="D22" s="34"/>
      <c r="E22" s="34"/>
      <c r="F22" s="95" t="s">
        <v>53</v>
      </c>
      <c r="G22" s="96" t="s">
        <v>54</v>
      </c>
      <c r="H22" s="97" t="s">
        <v>55</v>
      </c>
      <c r="I22" s="93" t="s">
        <v>56</v>
      </c>
      <c r="J22" s="91" t="s">
        <v>57</v>
      </c>
      <c r="K22" s="91" t="s">
        <v>58</v>
      </c>
      <c r="L22" s="91" t="s">
        <v>59</v>
      </c>
      <c r="M22" s="93" t="s">
        <v>60</v>
      </c>
      <c r="N22" s="91" t="s">
        <v>61</v>
      </c>
      <c r="O22" s="91" t="s">
        <v>62</v>
      </c>
      <c r="P22" s="91" t="s">
        <v>63</v>
      </c>
      <c r="Q22" s="93" t="s">
        <v>64</v>
      </c>
      <c r="R22" s="91" t="s">
        <v>65</v>
      </c>
      <c r="S22" s="91" t="s">
        <v>66</v>
      </c>
      <c r="T22" s="91" t="s">
        <v>67</v>
      </c>
    </row>
    <row r="23" spans="1:20" s="52" customFormat="1" ht="81.75" customHeight="1">
      <c r="B23" s="34"/>
      <c r="C23" s="34"/>
      <c r="D23" s="34"/>
      <c r="E23" s="34"/>
      <c r="F23" s="95"/>
      <c r="G23" s="96"/>
      <c r="H23" s="97"/>
      <c r="I23" s="94"/>
      <c r="J23" s="92"/>
      <c r="K23" s="92"/>
      <c r="L23" s="92"/>
      <c r="M23" s="94"/>
      <c r="N23" s="92"/>
      <c r="O23" s="92"/>
      <c r="P23" s="92"/>
      <c r="Q23" s="94"/>
      <c r="R23" s="92"/>
      <c r="S23" s="92"/>
      <c r="T23" s="92"/>
    </row>
    <row r="24" spans="1:20" s="52" customFormat="1" ht="15.75" customHeight="1">
      <c r="A24" s="34" t="s">
        <v>19</v>
      </c>
      <c r="B24" s="34"/>
      <c r="C24" s="34"/>
      <c r="D24" s="34"/>
      <c r="E24" s="34"/>
      <c r="F24" s="53"/>
      <c r="G24" s="54"/>
      <c r="H24" s="55"/>
      <c r="I24" s="56" t="s">
        <v>20</v>
      </c>
      <c r="J24" s="56">
        <v>10</v>
      </c>
      <c r="K24" s="56">
        <v>15</v>
      </c>
      <c r="L24" s="56">
        <v>20</v>
      </c>
      <c r="M24" s="56">
        <v>25</v>
      </c>
      <c r="N24" s="56">
        <v>30</v>
      </c>
      <c r="O24" s="56">
        <v>35</v>
      </c>
      <c r="P24" s="56" t="s">
        <v>68</v>
      </c>
      <c r="Q24" s="56">
        <v>45</v>
      </c>
      <c r="R24" s="56">
        <v>50</v>
      </c>
      <c r="S24" s="56">
        <v>55</v>
      </c>
      <c r="T24" s="56">
        <v>60</v>
      </c>
    </row>
    <row r="25" spans="1:20" ht="15.75" customHeight="1">
      <c r="A25" s="36" t="s">
        <v>20</v>
      </c>
      <c r="B25" s="57"/>
      <c r="H25" s="58"/>
      <c r="I25" s="65" t="e">
        <f ca="1">SUM(J25:K25)</f>
        <v>#N/A</v>
      </c>
      <c r="J25" s="66" t="e">
        <f ca="1">SUM(INDIRECT("J26:J"&amp;RIGHT(HLOOKUP("Arvo",1:2,2,FALSE),2)))</f>
        <v>#N/A</v>
      </c>
      <c r="K25" s="66" t="e">
        <f ca="1">SUM(INDIRECT("K26:K"&amp;RIGHT(HLOOKUP("Arvo",1:2,2,FALSE),2)))</f>
        <v>#N/A</v>
      </c>
      <c r="L25" s="59"/>
      <c r="M25" s="66" t="e">
        <f ca="1">SUM(N25:O25)</f>
        <v>#N/A</v>
      </c>
      <c r="N25" s="66" t="e">
        <f ca="1">SUM(INDIRECT("N26:N"&amp;RIGHT(HLOOKUP("Arvo",1:2,2,FALSE),2)))</f>
        <v>#N/A</v>
      </c>
      <c r="O25" s="66" t="e">
        <f ca="1">SUM(INDIRECT("O26:O"&amp;RIGHT(HLOOKUP("Arvo",1:2,2,FALSE),2)))</f>
        <v>#N/A</v>
      </c>
      <c r="P25" s="59"/>
      <c r="Q25" s="66" t="e">
        <f ca="1">SUM(R25:S25)</f>
        <v>#N/A</v>
      </c>
      <c r="R25" s="66" t="e">
        <f ca="1">SUM(INDIRECT("R26:R"&amp;RIGHT(HLOOKUP("Arvo",1:2,2,FALSE),2)))</f>
        <v>#N/A</v>
      </c>
      <c r="S25" s="66" t="e">
        <f ca="1">SUM(INDIRECT("S26:S"&amp;RIGHT(HLOOKUP("Arvo",1:2,2,FALSE),2)))</f>
        <v>#N/A</v>
      </c>
      <c r="T25" s="59"/>
    </row>
    <row r="26" spans="1:20" ht="15.75" customHeight="1">
      <c r="A26" s="36" t="s">
        <v>20</v>
      </c>
      <c r="B26" s="36" t="s">
        <v>20</v>
      </c>
      <c r="F26" s="60"/>
      <c r="G26" s="61"/>
      <c r="H26" s="61"/>
      <c r="I26" s="67">
        <f>SUM(J26:K26)</f>
        <v>0</v>
      </c>
      <c r="J26" s="38"/>
      <c r="K26" s="38"/>
      <c r="L26" s="62" t="e">
        <f ca="1">IF(I$25=0,0,I26/I$25*100)</f>
        <v>#N/A</v>
      </c>
      <c r="M26" s="65">
        <f>SUM(N26:O26)</f>
        <v>0</v>
      </c>
      <c r="N26" s="38"/>
      <c r="O26" s="38"/>
      <c r="P26" s="62" t="e">
        <f ca="1">IF(M$25=0,0,M26/M$25*100)</f>
        <v>#N/A</v>
      </c>
      <c r="Q26" s="65">
        <f>SUM(R26:S26)</f>
        <v>0</v>
      </c>
      <c r="R26" s="38"/>
      <c r="S26" s="38"/>
      <c r="T26" s="62" t="e">
        <f ca="1">IF(Q$25=0,0,Q26/Q$25*100)</f>
        <v>#N/A</v>
      </c>
    </row>
    <row r="27" spans="1:20" ht="15.75" customHeight="1"/>
    <row r="28" spans="1:20" ht="15.75" customHeight="1">
      <c r="F28" s="63" t="s">
        <v>69</v>
      </c>
    </row>
    <row r="29" spans="1:20" ht="15.75" customHeight="1">
      <c r="F29" s="63" t="s">
        <v>70</v>
      </c>
    </row>
    <row r="30" spans="1:20" ht="15.75" customHeight="1">
      <c r="F30" s="63" t="s">
        <v>71</v>
      </c>
    </row>
    <row r="31" spans="1:20" ht="15" customHeight="1">
      <c r="F31" s="64" t="s">
        <v>72</v>
      </c>
    </row>
    <row r="32" spans="1:20" ht="15" customHeight="1">
      <c r="F32" s="64" t="s">
        <v>73</v>
      </c>
    </row>
    <row r="33" ht="15" customHeight="1"/>
    <row r="34" ht="15" customHeight="1"/>
    <row r="35" ht="15" customHeight="1"/>
  </sheetData>
  <mergeCells count="22">
    <mergeCell ref="Q21:T21"/>
    <mergeCell ref="M9:N12"/>
    <mergeCell ref="A11:G11"/>
    <mergeCell ref="F21:H21"/>
    <mergeCell ref="I21:L21"/>
    <mergeCell ref="M21:P21"/>
    <mergeCell ref="R22:R23"/>
    <mergeCell ref="S22:S23"/>
    <mergeCell ref="T22:T23"/>
    <mergeCell ref="A1:J1"/>
    <mergeCell ref="L22:L23"/>
    <mergeCell ref="M22:M23"/>
    <mergeCell ref="N22:N23"/>
    <mergeCell ref="O22:O23"/>
    <mergeCell ref="P22:P23"/>
    <mergeCell ref="Q22:Q23"/>
    <mergeCell ref="F22:F23"/>
    <mergeCell ref="G22:G23"/>
    <mergeCell ref="H22:H23"/>
    <mergeCell ref="I22:I23"/>
    <mergeCell ref="J22:J23"/>
    <mergeCell ref="K22:K23"/>
  </mergeCells>
  <dataValidations count="1">
    <dataValidation type="list" allowBlank="1" showInputMessage="1" showErrorMessage="1" sqref="F26">
      <formula1>"1,4"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AI33"/>
  <sheetViews>
    <sheetView showGridLines="0" tabSelected="1" workbookViewId="0">
      <selection sqref="A1:J1"/>
    </sheetView>
  </sheetViews>
  <sheetFormatPr defaultRowHeight="12.75"/>
  <cols>
    <col min="1" max="1" width="3.42578125" style="48" customWidth="1"/>
    <col min="2" max="2" width="4.28515625" style="48" customWidth="1"/>
    <col min="3" max="3" width="3.7109375" style="48" customWidth="1"/>
    <col min="4" max="4" width="3.85546875" style="48" customWidth="1"/>
    <col min="5" max="5" width="4.7109375" style="48" customWidth="1"/>
    <col min="6" max="6" width="9.140625" style="48"/>
    <col min="7" max="7" width="13.5703125" style="48" customWidth="1"/>
    <col min="8" max="8" width="27.5703125" style="48" customWidth="1"/>
    <col min="9" max="35" width="16.7109375" style="48" customWidth="1"/>
    <col min="36" max="16384" width="9.140625" style="48"/>
  </cols>
  <sheetData>
    <row r="1" spans="1:14" customFormat="1" ht="50.1" customHeight="1">
      <c r="A1" s="87" t="s">
        <v>126</v>
      </c>
      <c r="B1" s="88"/>
      <c r="C1" s="88"/>
      <c r="D1" s="88"/>
      <c r="E1" s="88"/>
      <c r="F1" s="89"/>
      <c r="G1" s="89"/>
      <c r="H1" s="89"/>
      <c r="I1" s="89"/>
      <c r="J1" s="90"/>
    </row>
    <row r="2" spans="1:14" customFormat="1" ht="15"/>
    <row r="3" spans="1:14" ht="15" customHeight="1"/>
    <row r="4" spans="1:14" ht="15" customHeight="1">
      <c r="A4" s="5" t="s">
        <v>0</v>
      </c>
      <c r="B4" s="1"/>
      <c r="C4" s="1"/>
      <c r="D4" s="6"/>
      <c r="E4" s="6"/>
      <c r="F4" s="1"/>
      <c r="G4" s="1"/>
      <c r="H4" s="2"/>
      <c r="M4" s="7" t="s">
        <v>1</v>
      </c>
      <c r="N4" s="8" t="s">
        <v>2</v>
      </c>
    </row>
    <row r="5" spans="1:14" ht="15" customHeight="1">
      <c r="A5" s="49" t="s">
        <v>44</v>
      </c>
      <c r="B5" s="1"/>
      <c r="C5" s="1"/>
      <c r="D5" s="10"/>
      <c r="E5" s="10"/>
      <c r="F5" s="11"/>
      <c r="G5" s="11"/>
      <c r="H5" s="2"/>
      <c r="M5" s="7" t="s">
        <v>3</v>
      </c>
      <c r="N5" s="12" t="s">
        <v>4</v>
      </c>
    </row>
    <row r="6" spans="1:14" ht="15" customHeight="1">
      <c r="A6" s="13"/>
      <c r="B6" s="1"/>
      <c r="C6" s="1"/>
      <c r="D6" s="1"/>
      <c r="E6" s="1"/>
      <c r="F6" s="1"/>
      <c r="G6" s="1"/>
      <c r="H6" s="2"/>
      <c r="M6" s="7" t="s">
        <v>5</v>
      </c>
      <c r="N6" s="8" t="s">
        <v>6</v>
      </c>
    </row>
    <row r="7" spans="1:14" ht="15" customHeight="1">
      <c r="A7" s="4"/>
      <c r="B7" s="1"/>
      <c r="C7" s="1"/>
      <c r="D7" s="1"/>
      <c r="E7" s="1"/>
      <c r="F7" s="1"/>
      <c r="G7" s="1"/>
      <c r="H7" s="2"/>
      <c r="M7" s="2"/>
      <c r="N7" s="4"/>
    </row>
    <row r="8" spans="1:14" ht="15.75">
      <c r="A8" s="14" t="s">
        <v>74</v>
      </c>
      <c r="B8" s="15"/>
      <c r="C8" s="15"/>
      <c r="D8" s="15"/>
      <c r="E8" s="15"/>
      <c r="F8" s="15"/>
      <c r="G8" s="15"/>
      <c r="H8" s="15"/>
      <c r="M8" s="16"/>
      <c r="N8" s="15"/>
    </row>
    <row r="9" spans="1:14">
      <c r="A9" s="50" t="s">
        <v>75</v>
      </c>
      <c r="B9" s="15"/>
      <c r="C9" s="15"/>
      <c r="D9" s="15"/>
      <c r="E9" s="15"/>
      <c r="F9" s="15"/>
      <c r="G9" s="15"/>
      <c r="H9" s="15"/>
      <c r="M9" s="81" t="s">
        <v>76</v>
      </c>
      <c r="N9" s="82"/>
    </row>
    <row r="10" spans="1:14">
      <c r="A10" s="19" t="s">
        <v>9</v>
      </c>
      <c r="B10" s="15"/>
      <c r="C10" s="15"/>
      <c r="D10" s="15"/>
      <c r="E10" s="15"/>
      <c r="F10" s="15"/>
      <c r="G10" s="15" t="s">
        <v>10</v>
      </c>
      <c r="H10" s="20"/>
      <c r="M10" s="98"/>
      <c r="N10" s="99"/>
    </row>
    <row r="11" spans="1:14" ht="12.75" customHeight="1">
      <c r="A11" s="106" t="s">
        <v>11</v>
      </c>
      <c r="B11" s="106"/>
      <c r="C11" s="106"/>
      <c r="D11" s="106"/>
      <c r="E11" s="106"/>
      <c r="F11" s="106"/>
      <c r="G11" s="20">
        <v>475</v>
      </c>
      <c r="M11" s="98"/>
      <c r="N11" s="99"/>
    </row>
    <row r="12" spans="1:14">
      <c r="A12" s="23" t="s">
        <v>12</v>
      </c>
      <c r="B12" s="15"/>
      <c r="C12" s="15"/>
      <c r="D12" s="15"/>
      <c r="E12" s="15"/>
      <c r="F12" s="15"/>
      <c r="G12" s="20" t="s">
        <v>13</v>
      </c>
      <c r="M12" s="83"/>
      <c r="N12" s="84"/>
    </row>
    <row r="13" spans="1:14">
      <c r="A13" s="23" t="s">
        <v>14</v>
      </c>
      <c r="B13" s="17"/>
      <c r="C13" s="17"/>
      <c r="D13" s="17"/>
      <c r="E13" s="17"/>
      <c r="F13" s="17"/>
      <c r="G13" s="20" t="s">
        <v>48</v>
      </c>
    </row>
    <row r="14" spans="1:14">
      <c r="A14" s="23" t="s">
        <v>16</v>
      </c>
      <c r="B14" s="15"/>
      <c r="C14" s="15"/>
      <c r="D14" s="15"/>
      <c r="E14" s="15"/>
      <c r="F14" s="15"/>
      <c r="G14" s="25" t="s">
        <v>17</v>
      </c>
    </row>
    <row r="22" spans="1:35" ht="21.75" customHeight="1">
      <c r="F22" s="100" t="s">
        <v>49</v>
      </c>
      <c r="G22" s="101"/>
      <c r="H22" s="102"/>
      <c r="I22" s="107" t="s">
        <v>77</v>
      </c>
      <c r="J22" s="108"/>
      <c r="K22" s="108"/>
      <c r="L22" s="108"/>
      <c r="M22" s="108"/>
      <c r="N22" s="108"/>
      <c r="O22" s="108"/>
      <c r="P22" s="108"/>
      <c r="Q22" s="109"/>
      <c r="R22" s="107" t="s">
        <v>78</v>
      </c>
      <c r="S22" s="108"/>
      <c r="T22" s="108"/>
      <c r="U22" s="108"/>
      <c r="V22" s="108"/>
      <c r="W22" s="108"/>
      <c r="X22" s="108"/>
      <c r="Y22" s="108"/>
      <c r="Z22" s="109"/>
      <c r="AA22" s="107" t="s">
        <v>79</v>
      </c>
      <c r="AB22" s="108"/>
      <c r="AC22" s="108"/>
      <c r="AD22" s="108"/>
      <c r="AE22" s="108"/>
      <c r="AF22" s="108"/>
      <c r="AG22" s="108"/>
      <c r="AH22" s="108"/>
      <c r="AI22" s="109"/>
    </row>
    <row r="23" spans="1:35" ht="108">
      <c r="F23" s="68" t="s">
        <v>53</v>
      </c>
      <c r="G23" s="69" t="s">
        <v>54</v>
      </c>
      <c r="H23" s="70" t="s">
        <v>55</v>
      </c>
      <c r="I23" s="71" t="s">
        <v>80</v>
      </c>
      <c r="J23" s="72" t="s">
        <v>81</v>
      </c>
      <c r="K23" s="72" t="s">
        <v>82</v>
      </c>
      <c r="L23" s="72" t="s">
        <v>83</v>
      </c>
      <c r="M23" s="72" t="s">
        <v>84</v>
      </c>
      <c r="N23" s="72" t="s">
        <v>85</v>
      </c>
      <c r="O23" s="72" t="s">
        <v>86</v>
      </c>
      <c r="P23" s="72" t="s">
        <v>87</v>
      </c>
      <c r="Q23" s="72" t="s">
        <v>88</v>
      </c>
      <c r="R23" s="73" t="s">
        <v>89</v>
      </c>
      <c r="S23" s="74" t="s">
        <v>90</v>
      </c>
      <c r="T23" s="74" t="s">
        <v>91</v>
      </c>
      <c r="U23" s="74" t="s">
        <v>92</v>
      </c>
      <c r="V23" s="74" t="s">
        <v>93</v>
      </c>
      <c r="W23" s="74" t="s">
        <v>94</v>
      </c>
      <c r="X23" s="74" t="s">
        <v>95</v>
      </c>
      <c r="Y23" s="74" t="s">
        <v>96</v>
      </c>
      <c r="Z23" s="74" t="s">
        <v>97</v>
      </c>
      <c r="AA23" s="73" t="s">
        <v>98</v>
      </c>
      <c r="AB23" s="74" t="s">
        <v>99</v>
      </c>
      <c r="AC23" s="74" t="s">
        <v>100</v>
      </c>
      <c r="AD23" s="74" t="s">
        <v>101</v>
      </c>
      <c r="AE23" s="74" t="s">
        <v>102</v>
      </c>
      <c r="AF23" s="74" t="s">
        <v>103</v>
      </c>
      <c r="AG23" s="74" t="s">
        <v>104</v>
      </c>
      <c r="AH23" s="74" t="s">
        <v>105</v>
      </c>
      <c r="AI23" s="74" t="s">
        <v>106</v>
      </c>
    </row>
    <row r="24" spans="1:35" ht="15.75" customHeight="1">
      <c r="A24" s="34" t="s">
        <v>19</v>
      </c>
      <c r="B24" s="34"/>
      <c r="I24" s="75" t="s">
        <v>20</v>
      </c>
      <c r="J24" s="75" t="s">
        <v>23</v>
      </c>
      <c r="K24" s="75" t="s">
        <v>25</v>
      </c>
      <c r="L24" s="75" t="s">
        <v>28</v>
      </c>
      <c r="M24" s="75" t="s">
        <v>30</v>
      </c>
      <c r="N24" s="75" t="s">
        <v>32</v>
      </c>
      <c r="O24" s="75" t="s">
        <v>34</v>
      </c>
      <c r="P24" s="75" t="s">
        <v>68</v>
      </c>
      <c r="Q24" s="75" t="s">
        <v>107</v>
      </c>
      <c r="R24" s="75" t="s">
        <v>108</v>
      </c>
      <c r="S24" s="75" t="s">
        <v>109</v>
      </c>
      <c r="T24" s="75" t="s">
        <v>110</v>
      </c>
      <c r="U24" s="75" t="s">
        <v>111</v>
      </c>
      <c r="V24" s="75" t="s">
        <v>112</v>
      </c>
      <c r="W24" s="75" t="s">
        <v>113</v>
      </c>
      <c r="X24" s="75" t="s">
        <v>114</v>
      </c>
      <c r="Y24" s="75" t="s">
        <v>115</v>
      </c>
      <c r="Z24" s="75" t="s">
        <v>116</v>
      </c>
      <c r="AA24" s="75" t="s">
        <v>117</v>
      </c>
      <c r="AB24" s="75" t="s">
        <v>118</v>
      </c>
      <c r="AC24" s="75" t="s">
        <v>119</v>
      </c>
      <c r="AD24" s="75" t="s">
        <v>120</v>
      </c>
      <c r="AE24" s="75" t="s">
        <v>121</v>
      </c>
      <c r="AF24" s="75" t="s">
        <v>122</v>
      </c>
      <c r="AG24" s="75" t="s">
        <v>123</v>
      </c>
      <c r="AH24" s="75" t="s">
        <v>124</v>
      </c>
      <c r="AI24" s="75" t="s">
        <v>125</v>
      </c>
    </row>
    <row r="25" spans="1:35" ht="15.75" customHeight="1">
      <c r="A25" s="36" t="s">
        <v>20</v>
      </c>
      <c r="B25" s="57"/>
      <c r="I25" s="76" t="e">
        <f ca="1">SUM(J25:P25)</f>
        <v>#N/A</v>
      </c>
      <c r="J25" s="66" t="e">
        <f ca="1">SUM(INDIRECT("J26:J"&amp;RIGHT(HLOOKUP("Arvo",1:2,2,FALSE),2)))</f>
        <v>#N/A</v>
      </c>
      <c r="K25" s="66" t="e">
        <f ca="1">SUM(INDIRECT("K26:K"&amp;RIGHT(HLOOKUP("Arvo",1:2,2,FALSE),2)))</f>
        <v>#N/A</v>
      </c>
      <c r="L25" s="66" t="e">
        <f ca="1">SUM(INDIRECT("L26:L"&amp;RIGHT(HLOOKUP("Arvo",1:2,2,FALSE),2)))</f>
        <v>#N/A</v>
      </c>
      <c r="M25" s="66" t="e">
        <f ca="1">SUM(INDIRECT("M26:M"&amp;RIGHT(HLOOKUP("Arvo",1:2,2,FALSE),2)))</f>
        <v>#N/A</v>
      </c>
      <c r="N25" s="66" t="e">
        <f ca="1">SUM(INDIRECT("N26:N"&amp;RIGHT(HLOOKUP("Arvo",1:2,2,FALSE),2)))</f>
        <v>#N/A</v>
      </c>
      <c r="O25" s="66" t="e">
        <f ca="1">SUM(INDIRECT("O26:O"&amp;RIGHT(HLOOKUP("Arvo",1:2,2,FALSE),2)))</f>
        <v>#N/A</v>
      </c>
      <c r="P25" s="66" t="e">
        <f ca="1">SUM(INDIRECT("P26:P"&amp;RIGHT(HLOOKUP("Arvo",1:2,2,FALSE),2)))</f>
        <v>#N/A</v>
      </c>
      <c r="Q25" s="59"/>
      <c r="R25" s="76" t="e">
        <f ca="1">SUM(S25:Y25)</f>
        <v>#N/A</v>
      </c>
      <c r="S25" s="66" t="e">
        <f ca="1">SUM(INDIRECT("S26:S"&amp;RIGHT(HLOOKUP("Arvo",1:2,2,FALSE),2)))</f>
        <v>#N/A</v>
      </c>
      <c r="T25" s="66" t="e">
        <f ca="1">SUM(INDIRECT("T26:T"&amp;RIGHT(HLOOKUP("Arvo",1:2,2,FALSE),2)))</f>
        <v>#N/A</v>
      </c>
      <c r="U25" s="66" t="e">
        <f ca="1">SUM(INDIRECT("U26:U"&amp;RIGHT(HLOOKUP("Arvo",1:2,2,FALSE),2)))</f>
        <v>#N/A</v>
      </c>
      <c r="V25" s="66" t="e">
        <f ca="1">SUM(INDIRECT("V26:V"&amp;RIGHT(HLOOKUP("Arvo",1:2,2,FALSE),2)))</f>
        <v>#N/A</v>
      </c>
      <c r="W25" s="66" t="e">
        <f ca="1">SUM(INDIRECT("W26:W"&amp;RIGHT(HLOOKUP("Arvo",1:2,2,FALSE),2)))</f>
        <v>#N/A</v>
      </c>
      <c r="X25" s="66" t="e">
        <f ca="1">SUM(INDIRECT("X26:X"&amp;RIGHT(HLOOKUP("Arvo",1:2,2,FALSE),2)))</f>
        <v>#N/A</v>
      </c>
      <c r="Y25" s="66" t="e">
        <f ca="1">SUM(INDIRECT("Y26:Y"&amp;RIGHT(HLOOKUP("Arvo",1:2,2,FALSE),2)))</f>
        <v>#N/A</v>
      </c>
      <c r="Z25" s="59"/>
      <c r="AA25" s="76" t="e">
        <f ca="1">SUM(AB25:AH25)</f>
        <v>#N/A</v>
      </c>
      <c r="AB25" s="66" t="e">
        <f ca="1">SUM(INDIRECT("AB26:AB"&amp;RIGHT(HLOOKUP("Arvo",1:2,2,FALSE),2)))</f>
        <v>#N/A</v>
      </c>
      <c r="AC25" s="66" t="e">
        <f ca="1">SUM(INDIRECT("AC26:AC"&amp;RIGHT(HLOOKUP("Arvo",1:2,2,FALSE),2)))</f>
        <v>#N/A</v>
      </c>
      <c r="AD25" s="66" t="e">
        <f ca="1">SUM(INDIRECT("AD26:AD"&amp;RIGHT(HLOOKUP("Arvo",1:2,2,FALSE),2)))</f>
        <v>#N/A</v>
      </c>
      <c r="AE25" s="66" t="e">
        <f ca="1">SUM(INDIRECT("AE26:AE"&amp;RIGHT(HLOOKUP("Arvo",1:2,2,FALSE),2)))</f>
        <v>#N/A</v>
      </c>
      <c r="AF25" s="66" t="e">
        <f ca="1">SUM(INDIRECT("AF26:AF"&amp;RIGHT(HLOOKUP("Arvo",1:2,2,FALSE),2)))</f>
        <v>#N/A</v>
      </c>
      <c r="AG25" s="66" t="e">
        <f ca="1">SUM(INDIRECT("AG26:AG"&amp;RIGHT(HLOOKUP("Arvo",1:2,2,FALSE),2)))</f>
        <v>#N/A</v>
      </c>
      <c r="AH25" s="66" t="e">
        <f ca="1">SUM(INDIRECT("AH26:AH"&amp;RIGHT(HLOOKUP("Arvo",1:2,2,FALSE),2)))</f>
        <v>#N/A</v>
      </c>
      <c r="AI25" s="59"/>
    </row>
    <row r="26" spans="1:35" ht="15.75" customHeight="1">
      <c r="A26" s="36" t="s">
        <v>20</v>
      </c>
      <c r="B26" s="36" t="s">
        <v>20</v>
      </c>
      <c r="F26" s="60"/>
      <c r="G26" s="77"/>
      <c r="H26" s="77"/>
      <c r="I26" s="78">
        <f>SUM(J26:P26)</f>
        <v>0</v>
      </c>
      <c r="J26" s="38"/>
      <c r="K26" s="38"/>
      <c r="L26" s="38"/>
      <c r="M26" s="38"/>
      <c r="N26" s="38"/>
      <c r="O26" s="38"/>
      <c r="P26" s="38"/>
      <c r="Q26" s="79" t="e">
        <f ca="1">IF(I$25=0,0,I26/I$25*100)</f>
        <v>#N/A</v>
      </c>
      <c r="R26" s="80">
        <f>SUM(S26:Y26)</f>
        <v>0</v>
      </c>
      <c r="S26" s="38"/>
      <c r="T26" s="38"/>
      <c r="U26" s="38"/>
      <c r="V26" s="38"/>
      <c r="W26" s="38"/>
      <c r="X26" s="38"/>
      <c r="Y26" s="38"/>
      <c r="Z26" s="79" t="e">
        <f ca="1">IF(R$25=0,0,R26/R$25*100)</f>
        <v>#N/A</v>
      </c>
      <c r="AA26" s="80">
        <f>SUM(AB26:AH26)</f>
        <v>0</v>
      </c>
      <c r="AB26" s="38"/>
      <c r="AC26" s="38"/>
      <c r="AD26" s="38"/>
      <c r="AE26" s="38"/>
      <c r="AF26" s="38"/>
      <c r="AG26" s="38"/>
      <c r="AH26" s="38"/>
      <c r="AI26" s="79" t="e">
        <f ca="1">IF(AA$25=0,0,AA26/AA$25*100)</f>
        <v>#N/A</v>
      </c>
    </row>
    <row r="27" spans="1:35" ht="15.75" customHeight="1"/>
    <row r="28" spans="1:35" ht="15.75" customHeight="1"/>
    <row r="29" spans="1:35" ht="15.75" customHeight="1">
      <c r="F29" s="63" t="s">
        <v>69</v>
      </c>
    </row>
    <row r="30" spans="1:35" ht="15.75" customHeight="1">
      <c r="F30" s="63" t="s">
        <v>70</v>
      </c>
    </row>
    <row r="31" spans="1:35" ht="15.75" customHeight="1">
      <c r="F31" s="63" t="s">
        <v>71</v>
      </c>
    </row>
    <row r="32" spans="1:35">
      <c r="F32" s="64" t="s">
        <v>72</v>
      </c>
    </row>
    <row r="33" spans="6:6">
      <c r="F33" s="64" t="s">
        <v>73</v>
      </c>
    </row>
  </sheetData>
  <mergeCells count="7">
    <mergeCell ref="R22:Z22"/>
    <mergeCell ref="AA22:AI22"/>
    <mergeCell ref="A1:J1"/>
    <mergeCell ref="M9:N12"/>
    <mergeCell ref="A11:F11"/>
    <mergeCell ref="F22:H22"/>
    <mergeCell ref="I22:Q22"/>
  </mergeCells>
  <dataValidations count="1">
    <dataValidation type="list" allowBlank="1" showInputMessage="1" showErrorMessage="1" sqref="F26">
      <formula1>"1,4"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5081607e-f5e6-499a-b1d6-96d637fba167" xsi:nil="true"/>
  </documentManagement>
</p:properties>
</file>

<file path=customXml/item2.xml><?xml version="1.0" encoding="utf-8"?>
<?mso-contentType ?>
<spe:Receivers xmlns:spe="http://schemas.microsoft.com/sharepoint/events">
  <Receiver>
    <Name>ER_GRSEventHandlersItemAdding</Name>
    <Synchronization>Default</Synchronization>
    <Type>1</Type>
    <SequenceNumber>10100</SequenceNumber>
    <Assembly>BOF.ECM.Common, Version=1.0.0.0, Culture=neutral, PublicKeyToken=5fdddb47027733c4</Assembly>
    <Class>BOF.ECM.Common.SP.EventReceivers.ER_GRSEventHandlers.ER_GRSEventHandlers</Class>
    <Data/>
    <Filter/>
  </Receiver>
  <Receiver>
    <Name>ER_GRSEventHandlersItemCheckingIn</Name>
    <Synchronization>Default</Synchronization>
    <Type>4</Type>
    <SequenceNumber>10100</SequenceNumber>
    <Assembly>BOF.ECM.Common, Version=1.0.0.0, Culture=neutral, PublicKeyToken=5fdddb47027733c4</Assembly>
    <Class>BOF.ECM.Common.SP.EventReceivers.ER_GRSEventHandlers.ER_GRSEventHandlers</Class>
    <Data/>
    <Filter/>
  </Receiver>
  <Receiver>
    <Name>ER_EscbAndDistributionItemCheckingIn</Name>
    <Synchronization>Default</Synchronization>
    <Type>4</Type>
    <SequenceNumber>10200</SequenceNumber>
    <Assembly>BOF.ECM.Common, Version=1.0.0.0, Culture=neutral, PublicKeyToken=5fdddb47027733c4</Assembly>
    <Class>BOF.ECM.Common.SP.EventReceivers.ER_EscbAndDistribution.ER_EscbAndDistribution</Class>
    <Data/>
    <Filter/>
  </Receiver>
  <Receiver>
    <Name>ER_GRSEventHandlersItemAdded</Name>
    <Synchronization>Synchronous</Synchronization>
    <Type>10001</Type>
    <SequenceNumber>10100</SequenceNumber>
    <Assembly>BOF.ECM.Common, Version=1.0.0.0, Culture=neutral, PublicKeyToken=5fdddb47027733c4</Assembly>
    <Class>BOF.ECM.Common.SP.EventReceivers.ER_GRSEventHandlers.ER_GRSEventHandlers</Class>
    <Data/>
    <Filter/>
  </Receiver>
  <Receiver>
    <Name>ER_EscbAndDistributionItemAdded</Name>
    <Synchronization>Synchronous</Synchronization>
    <Type>10001</Type>
    <SequenceNumber>10200</SequenceNumber>
    <Assembly>BOF.ECM.Common, Version=1.0.0.0, Culture=neutral, PublicKeyToken=5fdddb47027733c4</Assembly>
    <Class>BOF.ECM.Common.SP.EventReceivers.ER_EscbAndDistribution.ER_EscbAndDistribution</Class>
    <Data/>
    <Filter/>
  </Receiver>
  <Receiver>
    <Name>ER_GRSEventHandlersItemUpdating</Name>
    <Synchronization>Default</Synchronization>
    <Type>2</Type>
    <SequenceNumber>10100</SequenceNumber>
    <Assembly>BOF.ECM.Common, Version=1.0.0.0, Culture=neutral, PublicKeyToken=5fdddb47027733c4</Assembly>
    <Class>BOF.ECM.Common.SP.EventReceivers.ER_GRSEventHandlers.ER_GRSEventHandlers</Class>
    <Data/>
    <Filter/>
  </Receiver>
  <Receiver>
    <Name>ER_GRSEventHandlersItemUpdated</Name>
    <Synchronization>Default</Synchronization>
    <Type>10002</Type>
    <SequenceNumber>10100</SequenceNumber>
    <Assembly>BOF.ECM.Common, Version=1.0.0.0, Culture=neutral, PublicKeyToken=5fdddb47027733c4</Assembly>
    <Class>BOF.ECM.Common.SP.EventReceivers.ER_GRSEventHandlers.ER_GRSEventHandlers</Class>
    <Data/>
    <Filter/>
  </Receiver>
  <Receiver>
    <Name>ER_EscbAndDistributionItemUpdated</Name>
    <Synchronization>Default</Synchronization>
    <Type>10002</Type>
    <SequenceNumber>10200</SequenceNumber>
    <Assembly>BOF.ECM.Common, Version=1.0.0.0, Culture=neutral, PublicKeyToken=5fdddb47027733c4</Assembly>
    <Class>BOF.ECM.Common.SP.EventReceivers.ER_EscbAndDistribution.ER_EscbAndDistribution</Class>
    <Data/>
    <Filter/>
  </Receiver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ER_LinkInfoItemAdded</Name>
    <Synchronization>Synchronous</Synchronization>
    <Type>10001</Type>
    <SequenceNumber>10010</SequenceNumber>
    <Assembly>BOF.ECM.Common, Version=1.0.0.0, Culture=neutral, PublicKeyToken=5fdddb47027733c4</Assembly>
    <Class>BOF.ECM.Common.SP.EventReceivers.ER_LinkInfo.ER_LinkInfo</Class>
    <Data/>
    <Filter/>
  </Receiver>
  <Receiver>
    <Name>ER_LinkInfoItemUpdated</Name>
    <Synchronization>Synchronous</Synchronization>
    <Type>10002</Type>
    <SequenceNumber>10010</SequenceNumber>
    <Assembly>BOF.ECM.Common, Version=1.0.0.0, Culture=neutral, PublicKeyToken=5fdddb47027733c4</Assembly>
    <Class>BOF.ECM.Common.SP.EventReceivers.ER_LinkInfo.ER_LinkInfo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598B0571F744FBE4A29E5068E17B7" ma:contentTypeVersion="2" ma:contentTypeDescription="Create a new document." ma:contentTypeScope="" ma:versionID="a44e0b2fd36c7cfe830a2d19d3465f3b">
  <xsd:schema xmlns:xsd="http://www.w3.org/2001/XMLSchema" xmlns:xs="http://www.w3.org/2001/XMLSchema" xmlns:p="http://schemas.microsoft.com/office/2006/metadata/properties" xmlns:ns1="http://schemas.microsoft.com/sharepoint/v3" xmlns:ns2="5081607e-f5e6-499a-b1d6-96d637fba167" targetNamespace="http://schemas.microsoft.com/office/2006/metadata/properties" ma:root="true" ma:fieldsID="d6d767c4ff2a22722fefa17633d2a3a8" ns1:_="" ns2:_="">
    <xsd:import namespace="http://schemas.microsoft.com/sharepoint/v3"/>
    <xsd:import namespace="5081607e-f5e6-499a-b1d6-96d637fba1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1607e-f5e6-499a-b1d6-96d637fba167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807F80-8DF0-4CFD-930B-0236BBD91389}"/>
</file>

<file path=customXml/itemProps2.xml><?xml version="1.0" encoding="utf-8"?>
<ds:datastoreItem xmlns:ds="http://schemas.openxmlformats.org/officeDocument/2006/customXml" ds:itemID="{E10BDDD0-20AD-4BE7-B58F-86DF3CF1BE2A}"/>
</file>

<file path=customXml/itemProps3.xml><?xml version="1.0" encoding="utf-8"?>
<ds:datastoreItem xmlns:ds="http://schemas.openxmlformats.org/officeDocument/2006/customXml" ds:itemID="{CC2161C8-8A7C-4583-B96E-D5A2B0C7E232}"/>
</file>

<file path=customXml/itemProps4.xml><?xml version="1.0" encoding="utf-8"?>
<ds:datastoreItem xmlns:ds="http://schemas.openxmlformats.org/officeDocument/2006/customXml" ds:itemID="{67F2441E-4CF3-4947-912F-D7428B2734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VQ01</vt:lpstr>
      <vt:lpstr>VQ02</vt:lpstr>
      <vt:lpstr>VQ03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2013-11-25T11:25:19Z</dcterms:created>
  <dcterms:modified xsi:type="dcterms:W3CDTF">2013-12-13T08:39:55Z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0x010100863598B0571F744FBE4A29E5068E17B7</vt:lpwstr>
  </property>
  <property fmtid="{D5CDD505-2E9C-101B-9397-08002B2CF9AE}" pid="3" name="_dlc_DocIdItemGuid">
    <vt:lpwstr>93be73e8-1283-4e54-bd95-8121036168f8</vt:lpwstr>
  </property>
  <property fmtid="{D5CDD505-2E9C-101B-9397-08002B2CF9AE}" pid="5" name="LinkInfoId">
    <vt:lpwstr>163749</vt:lpwstr>
  </property>
  <property fmtid="{D5CDD505-2E9C-101B-9397-08002B2CF9AE}" pid="8" name="Diarium">
    <vt:lpwstr>false</vt:lpwstr>
  </property>
  <property fmtid="{D5CDD505-2E9C-101B-9397-08002B2CF9AE}" pid="14" name="RecordType">
    <vt:lpwstr>analyysiraportti</vt:lpwstr>
  </property>
  <property fmtid="{D5CDD505-2E9C-101B-9397-08002B2CF9AE}" pid="18" name="CustomDistributionRestricted">
    <vt:lpwstr>false</vt:lpwstr>
  </property>
  <property fmtid="{D5CDD505-2E9C-101B-9397-08002B2CF9AE}" pid="19" name="GRSSelectionDate">
    <vt:lpwstr>2013-12-10T07:06:59+00:00</vt:lpwstr>
  </property>
  <property fmtid="{D5CDD505-2E9C-101B-9397-08002B2CF9AE}" pid="22" name="ProtectionLevel">
    <vt:lpwstr>-</vt:lpwstr>
  </property>
  <property fmtid="{D5CDD505-2E9C-101B-9397-08002B2CF9AE}" pid="24" name="SecurityReasonFiva">
    <vt:lpwstr>-</vt:lpwstr>
  </property>
  <property fmtid="{D5CDD505-2E9C-101B-9397-08002B2CF9AE}" pid="26" name="TaskPhaseNativeIdentifier">
    <vt:lpwstr>03.01.00/0</vt:lpwstr>
  </property>
  <property fmtid="{D5CDD505-2E9C-101B-9397-08002B2CF9AE}" pid="29" name="_dlc_DocId">
    <vt:lpwstr>ZCWHNTZ4H2Q3-10-473</vt:lpwstr>
  </property>
  <property fmtid="{D5CDD505-2E9C-101B-9397-08002B2CF9AE}" pid="30" name="Publicityclass">
    <vt:lpwstr>Sisäinen</vt:lpwstr>
  </property>
  <property fmtid="{D5CDD505-2E9C-101B-9397-08002B2CF9AE}" pid="31" name="LanguageFiva">
    <vt:lpwstr>fi - suomi</vt:lpwstr>
  </property>
  <property fmtid="{D5CDD505-2E9C-101B-9397-08002B2CF9AE}" pid="32" name="Status">
    <vt:lpwstr>Luonnos</vt:lpwstr>
  </property>
  <property fmtid="{D5CDD505-2E9C-101B-9397-08002B2CF9AE}" pid="35" name="Personaldata">
    <vt:lpwstr>Ei sisällä henkilötietoja</vt:lpwstr>
  </property>
  <property fmtid="{D5CDD505-2E9C-101B-9397-08002B2CF9AE}" pid="36" name="Date">
    <vt:lpwstr>2013-12-09T22:00:00+00:00</vt:lpwstr>
  </property>
  <property fmtid="{D5CDD505-2E9C-101B-9397-08002B2CF9AE}" pid="38" name="_dlc_DocIdUrl">
    <vt:lpwstr>http://valo/fiva/saantely/_layouts/DocIdRedir.aspx?ID=ZCWHNTZ4H2Q3-10-473ZCWHNTZ4H2Q3-10-473</vt:lpwstr>
  </property>
  <property fmtid="{D5CDD505-2E9C-101B-9397-08002B2CF9AE}" pid="39" name="AccessRights">
    <vt:lpwstr/>
  </property>
  <property fmtid="{D5CDD505-2E9C-101B-9397-08002B2CF9AE}" pid="40" name="GRSId">
    <vt:lpwstr>41285</vt:lpwstr>
  </property>
  <property fmtid="{D5CDD505-2E9C-101B-9397-08002B2CF9AE}" pid="41" name="DocumentTypeKey">
    <vt:lpwstr>DOCUMENTTYPES_3456</vt:lpwstr>
  </property>
  <property fmtid="{D5CDD505-2E9C-101B-9397-08002B2CF9AE}" pid="45" name="Function">
    <vt:lpwstr>03.01.00 Valvottavien toimintaympäristön, kannattavuuden, vakavaraisuuden ja riskien valvonta</vt:lpwstr>
  </property>
  <property fmtid="{D5CDD505-2E9C-101B-9397-08002B2CF9AE}" pid="47" name="TaskId">
    <vt:lpwstr>10133</vt:lpwstr>
  </property>
  <property fmtid="{D5CDD505-2E9C-101B-9397-08002B2CF9AE}" pid="48" name="TaskPhaseId">
    <vt:lpwstr>12356</vt:lpwstr>
  </property>
  <property fmtid="{D5CDD505-2E9C-101B-9397-08002B2CF9AE}" pid="49" name="FivaKeywordsTaxFieldTaxHTField0">
    <vt:lpwstr>Suomen Pankki|f3a1eab2-ad80-4fdb-b6c2-0f6884d1708a</vt:lpwstr>
  </property>
  <property fmtid="{D5CDD505-2E9C-101B-9397-08002B2CF9AE}" pid="50" name="FivaTargetGroup2TaxField">
    <vt:lpwstr/>
  </property>
  <property fmtid="{D5CDD505-2E9C-101B-9397-08002B2CF9AE}" pid="51" name="FivaDocumentTypeTaxFieldTaxHTField0">
    <vt:lpwstr/>
  </property>
  <property fmtid="{D5CDD505-2E9C-101B-9397-08002B2CF9AE}" pid="52" name="FivaTargetGroupTaxFieldTaxHTField0">
    <vt:lpwstr>Muut|75556a7b-5c94-4770-a915-34799d8d352c</vt:lpwstr>
  </property>
  <property fmtid="{D5CDD505-2E9C-101B-9397-08002B2CF9AE}" pid="53" name="TaxCatchAll">
    <vt:lpwstr>32;#Muut|75556a7b-5c94-4770-a915-34799d8d352c;#6;#Suomen Pankki|f3a1eab2-ad80-4fdb-b6c2-0f6884d1708a</vt:lpwstr>
  </property>
  <property fmtid="{D5CDD505-2E9C-101B-9397-08002B2CF9AE}" pid="54" name="FivaTopicTaxField">
    <vt:lpwstr/>
  </property>
  <property fmtid="{D5CDD505-2E9C-101B-9397-08002B2CF9AE}" pid="55" name="FivaTargetGroupTaxField">
    <vt:lpwstr>32;#Muut|75556a7b-5c94-4770-a915-34799d8d352c</vt:lpwstr>
  </property>
  <property fmtid="{D5CDD505-2E9C-101B-9397-08002B2CF9AE}" pid="56" name="FivaTargetGroup2TaxFieldTaxHTField0">
    <vt:lpwstr/>
  </property>
  <property fmtid="{D5CDD505-2E9C-101B-9397-08002B2CF9AE}" pid="57" name="FivaKeywordsTaxField">
    <vt:lpwstr>6;#Suomen Pankki|f3a1eab2-ad80-4fdb-b6c2-0f6884d1708a</vt:lpwstr>
  </property>
  <property fmtid="{D5CDD505-2E9C-101B-9397-08002B2CF9AE}" pid="58" name="FivaTopicTaxFieldTaxHTField0">
    <vt:lpwstr/>
  </property>
  <property fmtid="{D5CDD505-2E9C-101B-9397-08002B2CF9AE}" pid="59" name="FivaDocumentTypeTaxField">
    <vt:lpwstr/>
  </property>
  <property fmtid="{D5CDD505-2E9C-101B-9397-08002B2CF9AE}" pid="60" name="FivaOriginalContentType2">
    <vt:lpwstr/>
  </property>
  <property fmtid="{D5CDD505-2E9C-101B-9397-08002B2CF9AE}" pid="61" name="Order">
    <vt:r8>18100</vt:r8>
  </property>
  <property fmtid="{D5CDD505-2E9C-101B-9397-08002B2CF9AE}" pid="62" name="_dlc_DocIdIsMove">
    <vt:lpwstr>True</vt:lpwstr>
  </property>
  <property fmtid="{D5CDD505-2E9C-101B-9397-08002B2CF9AE}" pid="63" name="Avainsanat">
    <vt:lpwstr/>
  </property>
  <property fmtid="{D5CDD505-2E9C-101B-9397-08002B2CF9AE}" pid="64" name="FivaOrganization">
    <vt:lpwstr/>
  </property>
  <property fmtid="{D5CDD505-2E9C-101B-9397-08002B2CF9AE}" pid="65" name="FivaLanguage">
    <vt:lpwstr/>
  </property>
  <property fmtid="{D5CDD505-2E9C-101B-9397-08002B2CF9AE}" pid="66" name="FivaOriginalContentType0">
    <vt:lpwstr/>
  </property>
  <property fmtid="{D5CDD505-2E9C-101B-9397-08002B2CF9AE}" pid="67" name="xd_Signature">
    <vt:bool>false</vt:bool>
  </property>
  <property fmtid="{D5CDD505-2E9C-101B-9397-08002B2CF9AE}" pid="68" name="xd_ProgID">
    <vt:lpwstr/>
  </property>
  <property fmtid="{D5CDD505-2E9C-101B-9397-08002B2CF9AE}" pid="69" name="Kohderyhma2">
    <vt:lpwstr/>
  </property>
  <property fmtid="{D5CDD505-2E9C-101B-9397-08002B2CF9AE}" pid="70" name="FivaOriginalContentType3">
    <vt:lpwstr/>
  </property>
  <property fmtid="{D5CDD505-2E9C-101B-9397-08002B2CF9AE}" pid="71" name="_SourceUrl">
    <vt:lpwstr/>
  </property>
  <property fmtid="{D5CDD505-2E9C-101B-9397-08002B2CF9AE}" pid="72" name="_SharedFileIndex">
    <vt:lpwstr/>
  </property>
  <property fmtid="{D5CDD505-2E9C-101B-9397-08002B2CF9AE}" pid="74" name="Aihepiiri">
    <vt:lpwstr/>
  </property>
  <property fmtid="{D5CDD505-2E9C-101B-9397-08002B2CF9AE}" pid="75" name="TemplateUrl">
    <vt:lpwstr/>
  </property>
  <property fmtid="{D5CDD505-2E9C-101B-9397-08002B2CF9AE}" pid="76" name="FivaRecordNumber">
    <vt:lpwstr/>
  </property>
  <property fmtid="{D5CDD505-2E9C-101B-9397-08002B2CF9AE}" pid="77" name="Kohderyhma">
    <vt:lpwstr/>
  </property>
  <property fmtid="{D5CDD505-2E9C-101B-9397-08002B2CF9AE}" pid="78" name="FivaOriginalContentType1">
    <vt:lpwstr/>
  </property>
  <property fmtid="{D5CDD505-2E9C-101B-9397-08002B2CF9AE}" pid="79" name="FivaInstructionID">
    <vt:lpwstr/>
  </property>
  <property fmtid="{D5CDD505-2E9C-101B-9397-08002B2CF9AE}" pid="80" name="FivaOriginalContentType4">
    <vt:lpwstr/>
  </property>
  <property fmtid="{D5CDD505-2E9C-101B-9397-08002B2CF9AE}" pid="83" name="Dokumenttityyppi">
    <vt:lpwstr/>
  </property>
  <property fmtid="{D5CDD505-2E9C-101B-9397-08002B2CF9AE}" pid="84" name="FivaIdentityNumber">
    <vt:lpwstr/>
  </property>
  <property fmtid="{D5CDD505-2E9C-101B-9397-08002B2CF9AE}" pid="85" name="FivaOriginalContentType">
    <vt:lpwstr/>
  </property>
</Properties>
</file>