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4.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GALKINMA\Downloads\"/>
    </mc:Choice>
  </mc:AlternateContent>
  <xr:revisionPtr revIDLastSave="0" documentId="8_{832A2309-2906-44A8-B69D-7CE93FAF2F98}" xr6:coauthVersionLast="47" xr6:coauthVersionMax="47" xr10:uidLastSave="{00000000-0000-0000-0000-000000000000}"/>
  <bookViews>
    <workbookView xWindow="-120" yWindow="-120" windowWidth="24240" windowHeight="17520" tabRatio="819" firstSheet="4" activeTab="13" xr2:uid="{84CB4EF0-E4FF-4922-8F93-8105AC27FC50}"/>
  </bookViews>
  <sheets>
    <sheet name="Anvisningar" sheetId="1" r:id="rId1"/>
    <sheet name="Basuppgifter" sheetId="16" r:id="rId2"/>
    <sheet name="Myndighetsresultaträkning" sheetId="17" r:id="rId3"/>
    <sheet name="Myndighetsbalansräkning" sheetId="18" r:id="rId4"/>
    <sheet name="Kreditrisk" sheetId="5" r:id="rId5"/>
    <sheet name="Kostnadsbaserad" sheetId="8" r:id="rId6"/>
    <sheet name="Transaktionsbaserad" sheetId="6" r:id="rId7"/>
    <sheet name="Summametoden" sheetId="7" r:id="rId8"/>
    <sheet name="2 % krav för institut för e-pen" sheetId="9" r:id="rId9"/>
    <sheet name="Kapitalplan" sheetId="15" r:id="rId10"/>
    <sheet name="Kapitalbas och kapitaltäckning" sheetId="10" r:id="rId11"/>
    <sheet name="Sammandrag (Kostnadsbaserad)" sheetId="13" r:id="rId12"/>
    <sheet name="Sammandrag (Transaktionsbas.)" sheetId="11" r:id="rId13"/>
    <sheet name="Sammandrag (Summametoden)" sheetId="12" r:id="rId14"/>
    <sheet name="Sammandrag (2 % krav)" sheetId="14"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2" i="18" l="1"/>
  <c r="P72" i="18"/>
  <c r="O72" i="18"/>
  <c r="N72" i="18"/>
  <c r="L72" i="18"/>
  <c r="K72" i="18"/>
  <c r="J72" i="18"/>
  <c r="I72" i="18"/>
  <c r="G72" i="18"/>
  <c r="F72" i="18"/>
  <c r="E72" i="18"/>
  <c r="D72" i="18"/>
  <c r="Q68" i="18"/>
  <c r="P68" i="18"/>
  <c r="O68" i="18"/>
  <c r="N68" i="18"/>
  <c r="L68" i="18"/>
  <c r="K68" i="18"/>
  <c r="J68" i="18"/>
  <c r="I68" i="18"/>
  <c r="G68" i="18"/>
  <c r="F68" i="18"/>
  <c r="E68" i="18"/>
  <c r="D68" i="18"/>
  <c r="Q65" i="18"/>
  <c r="P65" i="18"/>
  <c r="O65" i="18"/>
  <c r="N65" i="18"/>
  <c r="L65" i="18"/>
  <c r="K65" i="18"/>
  <c r="J65" i="18"/>
  <c r="I65" i="18"/>
  <c r="G65" i="18"/>
  <c r="F65" i="18"/>
  <c r="E65" i="18"/>
  <c r="D65" i="18"/>
  <c r="Q59" i="18"/>
  <c r="P59" i="18"/>
  <c r="O59" i="18"/>
  <c r="N59" i="18"/>
  <c r="L59" i="18"/>
  <c r="L54" i="18" s="1"/>
  <c r="L84" i="18" s="1"/>
  <c r="K59" i="18"/>
  <c r="K54" i="18" s="1"/>
  <c r="J59" i="18"/>
  <c r="J54" i="18" s="1"/>
  <c r="I59" i="18"/>
  <c r="I54" i="18" s="1"/>
  <c r="G59" i="18"/>
  <c r="F59" i="18"/>
  <c r="E59" i="18"/>
  <c r="D59" i="18"/>
  <c r="Q54" i="18"/>
  <c r="P54" i="18"/>
  <c r="O54" i="18"/>
  <c r="N54" i="18"/>
  <c r="G54" i="18"/>
  <c r="F54" i="18"/>
  <c r="E54" i="18"/>
  <c r="D54" i="18"/>
  <c r="Q47" i="18"/>
  <c r="P47" i="18"/>
  <c r="O47" i="18"/>
  <c r="N47" i="18"/>
  <c r="L47" i="18"/>
  <c r="K47" i="18"/>
  <c r="J47" i="18"/>
  <c r="I47" i="18"/>
  <c r="G47" i="18"/>
  <c r="F47" i="18"/>
  <c r="E47" i="18"/>
  <c r="D47" i="18"/>
  <c r="Q39" i="18"/>
  <c r="P39" i="18"/>
  <c r="O39" i="18"/>
  <c r="N39" i="18"/>
  <c r="L39" i="18"/>
  <c r="L32" i="18" s="1"/>
  <c r="L52" i="18" s="1"/>
  <c r="K39" i="18"/>
  <c r="K32" i="18" s="1"/>
  <c r="J39" i="18"/>
  <c r="J32" i="18" s="1"/>
  <c r="I39" i="18"/>
  <c r="I32" i="18" s="1"/>
  <c r="G39" i="18"/>
  <c r="F39" i="18"/>
  <c r="E39" i="18"/>
  <c r="D39" i="18"/>
  <c r="Q33" i="18"/>
  <c r="Q32" i="18" s="1"/>
  <c r="P33" i="18"/>
  <c r="P32" i="18" s="1"/>
  <c r="O33" i="18"/>
  <c r="O32" i="18" s="1"/>
  <c r="N33" i="18"/>
  <c r="N32" i="18" s="1"/>
  <c r="L33" i="18"/>
  <c r="K33" i="18"/>
  <c r="J33" i="18"/>
  <c r="I33" i="18"/>
  <c r="G33" i="18"/>
  <c r="G32" i="18" s="1"/>
  <c r="F33" i="18"/>
  <c r="F32" i="18" s="1"/>
  <c r="E33" i="18"/>
  <c r="E32" i="18" s="1"/>
  <c r="D33" i="18"/>
  <c r="D32" i="18" s="1"/>
  <c r="Q25" i="18"/>
  <c r="P25" i="18"/>
  <c r="O25" i="18"/>
  <c r="N25" i="18"/>
  <c r="L25" i="18"/>
  <c r="K25" i="18"/>
  <c r="J25" i="18"/>
  <c r="I25" i="18"/>
  <c r="G25" i="18"/>
  <c r="F25" i="18"/>
  <c r="E25" i="18"/>
  <c r="D25" i="18"/>
  <c r="Q19" i="18"/>
  <c r="P19" i="18"/>
  <c r="O19" i="18"/>
  <c r="N19" i="18"/>
  <c r="L19" i="18"/>
  <c r="L12" i="18" s="1"/>
  <c r="K19" i="18"/>
  <c r="K12" i="18" s="1"/>
  <c r="J19" i="18"/>
  <c r="J12" i="18" s="1"/>
  <c r="I19" i="18"/>
  <c r="I12" i="18" s="1"/>
  <c r="G19" i="18"/>
  <c r="F19" i="18"/>
  <c r="E19" i="18"/>
  <c r="D19" i="18"/>
  <c r="Q13" i="18"/>
  <c r="Q12" i="18" s="1"/>
  <c r="P13" i="18"/>
  <c r="P12" i="18" s="1"/>
  <c r="O13" i="18"/>
  <c r="N13" i="18"/>
  <c r="N12" i="18" s="1"/>
  <c r="L13" i="18"/>
  <c r="K13" i="18"/>
  <c r="J13" i="18"/>
  <c r="I13" i="18"/>
  <c r="G13" i="18"/>
  <c r="G12" i="18" s="1"/>
  <c r="F13" i="18"/>
  <c r="F12" i="18" s="1"/>
  <c r="E13" i="18"/>
  <c r="E12" i="18" s="1"/>
  <c r="D13" i="18"/>
  <c r="D12" i="18" s="1"/>
  <c r="Q49" i="17"/>
  <c r="P49" i="17"/>
  <c r="O49" i="17"/>
  <c r="N49" i="17"/>
  <c r="L49" i="17"/>
  <c r="K49" i="17"/>
  <c r="J49" i="17"/>
  <c r="I49" i="17"/>
  <c r="G49" i="17"/>
  <c r="F49" i="17"/>
  <c r="E49" i="17"/>
  <c r="D49" i="17"/>
  <c r="Q45" i="17"/>
  <c r="P45" i="17"/>
  <c r="O45" i="17"/>
  <c r="N45" i="17"/>
  <c r="L45" i="17"/>
  <c r="K45" i="17"/>
  <c r="J45" i="17"/>
  <c r="I45" i="17"/>
  <c r="G45" i="17"/>
  <c r="F45" i="17"/>
  <c r="E45" i="17"/>
  <c r="D45" i="17"/>
  <c r="Q36" i="17"/>
  <c r="P36" i="17"/>
  <c r="O36" i="17"/>
  <c r="N36" i="17"/>
  <c r="L36" i="17"/>
  <c r="K36" i="17"/>
  <c r="J36" i="17"/>
  <c r="I36" i="17"/>
  <c r="G36" i="17"/>
  <c r="F36" i="17"/>
  <c r="E36" i="17"/>
  <c r="D36" i="17"/>
  <c r="Q32" i="17"/>
  <c r="P32" i="17"/>
  <c r="O32" i="17"/>
  <c r="N32" i="17"/>
  <c r="L32" i="17"/>
  <c r="K32" i="17"/>
  <c r="J32" i="17"/>
  <c r="I32" i="17"/>
  <c r="G32" i="17"/>
  <c r="F32" i="17"/>
  <c r="E32" i="17"/>
  <c r="D32" i="17"/>
  <c r="Q28" i="17"/>
  <c r="P28" i="17"/>
  <c r="O28" i="17"/>
  <c r="N28" i="17"/>
  <c r="L28" i="17"/>
  <c r="K28" i="17"/>
  <c r="J28" i="17"/>
  <c r="I28" i="17"/>
  <c r="G28" i="17"/>
  <c r="F28" i="17"/>
  <c r="E28" i="17"/>
  <c r="D28" i="17"/>
  <c r="Q25" i="17"/>
  <c r="Q23" i="17" s="1"/>
  <c r="P25" i="17"/>
  <c r="P23" i="17" s="1"/>
  <c r="O25" i="17"/>
  <c r="O23" i="17" s="1"/>
  <c r="N25" i="17"/>
  <c r="N23" i="17" s="1"/>
  <c r="L25" i="17"/>
  <c r="L23" i="17" s="1"/>
  <c r="K25" i="17"/>
  <c r="K23" i="17" s="1"/>
  <c r="J25" i="17"/>
  <c r="J23" i="17" s="1"/>
  <c r="I25" i="17"/>
  <c r="I23" i="17" s="1"/>
  <c r="G25" i="17"/>
  <c r="F25" i="17"/>
  <c r="E25" i="17"/>
  <c r="E23" i="17" s="1"/>
  <c r="D25" i="17"/>
  <c r="G23" i="17"/>
  <c r="F23" i="17"/>
  <c r="D23" i="17"/>
  <c r="Q19" i="17"/>
  <c r="P19" i="17"/>
  <c r="O19" i="17"/>
  <c r="N19" i="17"/>
  <c r="L19" i="17"/>
  <c r="L18" i="17" s="1"/>
  <c r="K19" i="17"/>
  <c r="K18" i="17" s="1"/>
  <c r="J19" i="17"/>
  <c r="J18" i="17" s="1"/>
  <c r="I19" i="17"/>
  <c r="I18" i="17" s="1"/>
  <c r="G19" i="17"/>
  <c r="F19" i="17"/>
  <c r="E19" i="17"/>
  <c r="D19" i="17"/>
  <c r="Q18" i="17"/>
  <c r="P18" i="17"/>
  <c r="O18" i="17"/>
  <c r="N18" i="17"/>
  <c r="G18" i="17"/>
  <c r="F18" i="17"/>
  <c r="E18" i="17"/>
  <c r="D18" i="17"/>
  <c r="Q15" i="17"/>
  <c r="P15" i="17"/>
  <c r="O15" i="17"/>
  <c r="N15" i="17"/>
  <c r="L15" i="17"/>
  <c r="K15" i="17"/>
  <c r="J15" i="17"/>
  <c r="I15" i="17"/>
  <c r="G15" i="17"/>
  <c r="F15" i="17"/>
  <c r="E15" i="17"/>
  <c r="D15" i="17"/>
  <c r="I52" i="18" l="1"/>
  <c r="J52" i="18"/>
  <c r="K52" i="18"/>
  <c r="N35" i="17"/>
  <c r="N44" i="17" s="1"/>
  <c r="N48" i="17" s="1"/>
  <c r="N54" i="17" s="1"/>
  <c r="P35" i="17"/>
  <c r="P44" i="17" s="1"/>
  <c r="P48" i="17" s="1"/>
  <c r="P54" i="17" s="1"/>
  <c r="D84" i="18"/>
  <c r="N84" i="18"/>
  <c r="E84" i="18"/>
  <c r="O84" i="18"/>
  <c r="O35" i="17"/>
  <c r="O44" i="17" s="1"/>
  <c r="O48" i="17" s="1"/>
  <c r="O54" i="17" s="1"/>
  <c r="K35" i="17"/>
  <c r="K44" i="17" s="1"/>
  <c r="K48" i="17" s="1"/>
  <c r="K54" i="17" s="1"/>
  <c r="F35" i="17"/>
  <c r="F44" i="17" s="1"/>
  <c r="F48" i="17" s="1"/>
  <c r="F54" i="17" s="1"/>
  <c r="F84" i="18"/>
  <c r="P84" i="18"/>
  <c r="Q35" i="17"/>
  <c r="Q44" i="17" s="1"/>
  <c r="Q48" i="17" s="1"/>
  <c r="Q54" i="17" s="1"/>
  <c r="D35" i="17"/>
  <c r="D44" i="17" s="1"/>
  <c r="D48" i="17" s="1"/>
  <c r="D54" i="17" s="1"/>
  <c r="E35" i="17"/>
  <c r="E44" i="17" s="1"/>
  <c r="E48" i="17" s="1"/>
  <c r="E54" i="17" s="1"/>
  <c r="O12" i="18"/>
  <c r="L35" i="17"/>
  <c r="L44" i="17" s="1"/>
  <c r="L48" i="17" s="1"/>
  <c r="L54" i="17" s="1"/>
  <c r="G35" i="17"/>
  <c r="G44" i="17" s="1"/>
  <c r="G48" i="17" s="1"/>
  <c r="G54" i="17" s="1"/>
  <c r="G84" i="18"/>
  <c r="Q84" i="18"/>
  <c r="D52" i="18"/>
  <c r="N52" i="18"/>
  <c r="I84" i="18"/>
  <c r="I35" i="17"/>
  <c r="I44" i="17" s="1"/>
  <c r="I48" i="17" s="1"/>
  <c r="I54" i="17" s="1"/>
  <c r="J35" i="17"/>
  <c r="J44" i="17" s="1"/>
  <c r="J48" i="17" s="1"/>
  <c r="J54" i="17" s="1"/>
  <c r="E52" i="18"/>
  <c r="O52" i="18"/>
  <c r="J84" i="18"/>
  <c r="F52" i="18"/>
  <c r="P52" i="18"/>
  <c r="K84" i="18"/>
  <c r="G52" i="18"/>
  <c r="Q52" i="18"/>
  <c r="E49" i="10" l="1"/>
  <c r="M13" i="8"/>
  <c r="K13" i="8"/>
  <c r="I13" i="8"/>
  <c r="G13" i="8"/>
  <c r="E13" i="8"/>
  <c r="C13" i="8"/>
  <c r="D13" i="8"/>
  <c r="F13" i="8"/>
  <c r="H13" i="8"/>
  <c r="J13" i="8"/>
  <c r="L13" i="8"/>
  <c r="N13" i="8"/>
  <c r="I15" i="6" l="1"/>
  <c r="E13" i="6"/>
  <c r="F13" i="6"/>
  <c r="G13" i="6"/>
  <c r="H13" i="6"/>
  <c r="I13" i="6"/>
  <c r="J13" i="6"/>
  <c r="K13" i="6"/>
  <c r="L13" i="6"/>
  <c r="M13" i="6"/>
  <c r="N13" i="6"/>
  <c r="O13" i="6"/>
  <c r="E14" i="6"/>
  <c r="F14" i="6"/>
  <c r="G14" i="6"/>
  <c r="H14" i="6"/>
  <c r="I14" i="6"/>
  <c r="J14" i="6"/>
  <c r="K14" i="6"/>
  <c r="L14" i="6"/>
  <c r="M14" i="6"/>
  <c r="N14" i="6"/>
  <c r="O14" i="6"/>
  <c r="E15" i="6"/>
  <c r="F15" i="6"/>
  <c r="G15" i="6"/>
  <c r="H15" i="6"/>
  <c r="J15" i="6"/>
  <c r="K15" i="6"/>
  <c r="L15" i="6"/>
  <c r="M15" i="6"/>
  <c r="N15" i="6"/>
  <c r="O15" i="6"/>
  <c r="E16" i="6"/>
  <c r="F16" i="6"/>
  <c r="G16" i="6"/>
  <c r="H16" i="6"/>
  <c r="I16" i="6"/>
  <c r="J16" i="6"/>
  <c r="K16" i="6"/>
  <c r="L16" i="6"/>
  <c r="M16" i="6"/>
  <c r="N16" i="6"/>
  <c r="O16" i="6"/>
  <c r="E17" i="6"/>
  <c r="F17" i="6"/>
  <c r="G17" i="6"/>
  <c r="H17" i="6"/>
  <c r="I17" i="6"/>
  <c r="J17" i="6"/>
  <c r="K17" i="6"/>
  <c r="L17" i="6"/>
  <c r="M17" i="6"/>
  <c r="N17" i="6"/>
  <c r="O17" i="6"/>
  <c r="D17" i="6"/>
  <c r="D16" i="6"/>
  <c r="D15" i="6"/>
  <c r="D14" i="6"/>
  <c r="D13" i="6"/>
  <c r="D19" i="6" l="1"/>
  <c r="C49" i="10"/>
  <c r="E15" i="7"/>
  <c r="J15" i="7"/>
  <c r="O15" i="7"/>
  <c r="O21" i="7" s="1"/>
  <c r="C24" i="10"/>
  <c r="C17" i="10" s="1"/>
  <c r="O19" i="7" l="1"/>
  <c r="O20" i="7"/>
  <c r="D49" i="10"/>
  <c r="F49" i="10"/>
  <c r="H49" i="10"/>
  <c r="I49" i="10"/>
  <c r="J49" i="10"/>
  <c r="K49" i="10"/>
  <c r="M49" i="10"/>
  <c r="N49" i="10"/>
  <c r="O49" i="10"/>
  <c r="P49" i="10"/>
  <c r="F38" i="14" l="1"/>
  <c r="E38" i="14"/>
  <c r="D38" i="14"/>
  <c r="C38" i="14"/>
  <c r="F32" i="14"/>
  <c r="E32" i="14"/>
  <c r="D32" i="14"/>
  <c r="C32" i="14"/>
  <c r="F26" i="14"/>
  <c r="E26" i="14"/>
  <c r="D26" i="14"/>
  <c r="C26" i="14"/>
  <c r="F17" i="14"/>
  <c r="E17" i="14"/>
  <c r="D17" i="14"/>
  <c r="C17" i="14"/>
  <c r="F16" i="14"/>
  <c r="E16" i="14"/>
  <c r="D16" i="14"/>
  <c r="C16" i="14"/>
  <c r="F15" i="14"/>
  <c r="E15" i="14"/>
  <c r="D15" i="14"/>
  <c r="C15" i="14"/>
  <c r="F14" i="14"/>
  <c r="E14" i="14"/>
  <c r="D14" i="14"/>
  <c r="C14" i="14"/>
  <c r="F13" i="14"/>
  <c r="E13" i="14"/>
  <c r="D13" i="14"/>
  <c r="C13" i="14"/>
  <c r="F12" i="14"/>
  <c r="E12" i="14"/>
  <c r="D12" i="14"/>
  <c r="C12" i="14"/>
  <c r="F42" i="13"/>
  <c r="E42" i="13"/>
  <c r="D42" i="13"/>
  <c r="C42" i="13"/>
  <c r="F34" i="13"/>
  <c r="E34" i="13"/>
  <c r="D34" i="13"/>
  <c r="C34" i="13"/>
  <c r="F26" i="13"/>
  <c r="E26" i="13"/>
  <c r="D26" i="13"/>
  <c r="C26" i="13"/>
  <c r="F17" i="13"/>
  <c r="E17" i="13"/>
  <c r="D17" i="13"/>
  <c r="C17" i="13"/>
  <c r="F16" i="13"/>
  <c r="E16" i="13"/>
  <c r="D16" i="13"/>
  <c r="C16" i="13"/>
  <c r="F15" i="13"/>
  <c r="E15" i="13"/>
  <c r="D15" i="13"/>
  <c r="C15" i="13"/>
  <c r="F14" i="13"/>
  <c r="E14" i="13"/>
  <c r="D14" i="13"/>
  <c r="C14" i="13"/>
  <c r="F13" i="13"/>
  <c r="E13" i="13"/>
  <c r="D13" i="13"/>
  <c r="C13" i="13"/>
  <c r="F12" i="13"/>
  <c r="E12" i="13"/>
  <c r="D12" i="13"/>
  <c r="C12" i="13"/>
  <c r="F42" i="12"/>
  <c r="E42" i="12"/>
  <c r="D42" i="12"/>
  <c r="C42" i="12"/>
  <c r="F34" i="12"/>
  <c r="E34" i="12"/>
  <c r="D34" i="12"/>
  <c r="C34" i="12"/>
  <c r="F26" i="12"/>
  <c r="E26" i="12"/>
  <c r="D26" i="12"/>
  <c r="C26" i="12"/>
  <c r="F17" i="12"/>
  <c r="E17" i="12"/>
  <c r="D17" i="12"/>
  <c r="C17" i="12"/>
  <c r="F16" i="12"/>
  <c r="E16" i="12"/>
  <c r="D16" i="12"/>
  <c r="C16" i="12"/>
  <c r="F15" i="12"/>
  <c r="E15" i="12"/>
  <c r="D15" i="12"/>
  <c r="C15" i="12"/>
  <c r="F14" i="12"/>
  <c r="E14" i="12"/>
  <c r="D14" i="12"/>
  <c r="C14" i="12"/>
  <c r="F13" i="12"/>
  <c r="E13" i="12"/>
  <c r="D13" i="12"/>
  <c r="C13" i="12"/>
  <c r="F12" i="12"/>
  <c r="E12" i="12"/>
  <c r="D12" i="12"/>
  <c r="C12" i="12"/>
  <c r="F43" i="11"/>
  <c r="E43" i="11"/>
  <c r="D43" i="11"/>
  <c r="C43" i="11"/>
  <c r="F35" i="11"/>
  <c r="E35" i="11"/>
  <c r="D35" i="11"/>
  <c r="C35" i="11"/>
  <c r="F27" i="11"/>
  <c r="E27" i="11"/>
  <c r="D27" i="11"/>
  <c r="C27" i="11"/>
  <c r="F18" i="11"/>
  <c r="E18" i="11"/>
  <c r="D18" i="11"/>
  <c r="C18" i="11"/>
  <c r="F17" i="11"/>
  <c r="E17" i="11"/>
  <c r="D17" i="11"/>
  <c r="C17" i="11"/>
  <c r="F16" i="11"/>
  <c r="E16" i="11"/>
  <c r="D16" i="11"/>
  <c r="C16" i="11"/>
  <c r="F15" i="11"/>
  <c r="E15" i="11"/>
  <c r="D15" i="11"/>
  <c r="C15" i="11"/>
  <c r="F14" i="11"/>
  <c r="E14" i="11"/>
  <c r="D14" i="11"/>
  <c r="C14" i="11"/>
  <c r="F13" i="11"/>
  <c r="E13" i="11"/>
  <c r="D13" i="11"/>
  <c r="C13" i="11"/>
  <c r="P32" i="10"/>
  <c r="O32" i="10"/>
  <c r="N32" i="10"/>
  <c r="M32" i="10"/>
  <c r="K32" i="10"/>
  <c r="J32" i="10"/>
  <c r="I32" i="10"/>
  <c r="H32" i="10"/>
  <c r="F32" i="10"/>
  <c r="E32" i="10"/>
  <c r="D32" i="10"/>
  <c r="C32" i="10"/>
  <c r="P27" i="10"/>
  <c r="O27" i="10"/>
  <c r="N27" i="10"/>
  <c r="M27" i="10"/>
  <c r="K27" i="10"/>
  <c r="J27" i="10"/>
  <c r="I27" i="10"/>
  <c r="H27" i="10"/>
  <c r="F27" i="10"/>
  <c r="E27" i="10"/>
  <c r="D27" i="10"/>
  <c r="C27" i="10"/>
  <c r="C15" i="10" s="1"/>
  <c r="C13" i="10" s="1"/>
  <c r="C47" i="10" s="1"/>
  <c r="P24" i="10"/>
  <c r="P17" i="10" s="1"/>
  <c r="O24" i="10"/>
  <c r="O17" i="10" s="1"/>
  <c r="N24" i="10"/>
  <c r="N17" i="10" s="1"/>
  <c r="M24" i="10"/>
  <c r="M17" i="10" s="1"/>
  <c r="K24" i="10"/>
  <c r="K17" i="10" s="1"/>
  <c r="J24" i="10"/>
  <c r="J17" i="10" s="1"/>
  <c r="I24" i="10"/>
  <c r="I17" i="10" s="1"/>
  <c r="H24" i="10"/>
  <c r="H17" i="10" s="1"/>
  <c r="F24" i="10"/>
  <c r="F18" i="13" s="1"/>
  <c r="E24" i="10"/>
  <c r="D24" i="10"/>
  <c r="D18" i="13" s="1"/>
  <c r="C18" i="13"/>
  <c r="O16" i="9"/>
  <c r="P61" i="10" s="1"/>
  <c r="N16" i="9"/>
  <c r="O61" i="10" s="1"/>
  <c r="M16" i="9"/>
  <c r="N61" i="10" s="1"/>
  <c r="L16" i="9"/>
  <c r="M61" i="10" s="1"/>
  <c r="K16" i="9"/>
  <c r="K61" i="10" s="1"/>
  <c r="J16" i="9"/>
  <c r="J61" i="10" s="1"/>
  <c r="I16" i="9"/>
  <c r="I61" i="10" s="1"/>
  <c r="H16" i="9"/>
  <c r="H61" i="10" s="1"/>
  <c r="G16" i="9"/>
  <c r="F61" i="10" s="1"/>
  <c r="F16" i="9"/>
  <c r="E61" i="10" s="1"/>
  <c r="E16" i="9"/>
  <c r="D61" i="10" s="1"/>
  <c r="D16" i="9"/>
  <c r="C61" i="10" s="1"/>
  <c r="C89" i="10" s="1"/>
  <c r="P55" i="10"/>
  <c r="O55" i="10"/>
  <c r="N55" i="10"/>
  <c r="M55" i="10"/>
  <c r="K55" i="10"/>
  <c r="J55" i="10"/>
  <c r="I55" i="10"/>
  <c r="H55" i="10"/>
  <c r="F55" i="10"/>
  <c r="E55" i="10"/>
  <c r="E27" i="13" s="1"/>
  <c r="D55" i="10"/>
  <c r="C55" i="10"/>
  <c r="O18" i="7"/>
  <c r="N15" i="7"/>
  <c r="N19" i="7" s="1"/>
  <c r="M15" i="7"/>
  <c r="L15" i="7"/>
  <c r="O24" i="7" s="1"/>
  <c r="K15" i="7"/>
  <c r="K20" i="7" s="1"/>
  <c r="J19" i="7"/>
  <c r="I15" i="7"/>
  <c r="H15" i="7"/>
  <c r="G15" i="7"/>
  <c r="F15" i="7"/>
  <c r="F18" i="7" s="1"/>
  <c r="D15" i="7"/>
  <c r="G24" i="7" s="1"/>
  <c r="K90" i="5"/>
  <c r="L90" i="5" s="1"/>
  <c r="K89" i="5"/>
  <c r="L89" i="5" s="1"/>
  <c r="K88" i="5"/>
  <c r="L88" i="5" s="1"/>
  <c r="K87" i="5"/>
  <c r="L87" i="5" s="1"/>
  <c r="K86" i="5"/>
  <c r="L86" i="5" s="1"/>
  <c r="K85" i="5"/>
  <c r="L85" i="5" s="1"/>
  <c r="K84" i="5"/>
  <c r="K83" i="5"/>
  <c r="L83" i="5" s="1"/>
  <c r="L80" i="5"/>
  <c r="J80" i="5"/>
  <c r="E80" i="5"/>
  <c r="L79" i="5"/>
  <c r="E79" i="5"/>
  <c r="J79" i="5" s="1"/>
  <c r="E77" i="5"/>
  <c r="D77" i="5"/>
  <c r="C77" i="5"/>
  <c r="K71" i="5"/>
  <c r="L71" i="5" s="1"/>
  <c r="K70" i="5"/>
  <c r="L70" i="5" s="1"/>
  <c r="K69" i="5"/>
  <c r="L69" i="5" s="1"/>
  <c r="K68" i="5"/>
  <c r="L68" i="5" s="1"/>
  <c r="K67" i="5"/>
  <c r="L67" i="5" s="1"/>
  <c r="K66" i="5"/>
  <c r="L66" i="5" s="1"/>
  <c r="K65" i="5"/>
  <c r="K64" i="5"/>
  <c r="L64" i="5" s="1"/>
  <c r="L61" i="5"/>
  <c r="J61" i="5"/>
  <c r="E61" i="5"/>
  <c r="L60" i="5"/>
  <c r="E60" i="5"/>
  <c r="J60" i="5" s="1"/>
  <c r="E58" i="5"/>
  <c r="D58" i="5"/>
  <c r="C58" i="5"/>
  <c r="K52" i="5"/>
  <c r="L52" i="5" s="1"/>
  <c r="K51" i="5"/>
  <c r="L51" i="5" s="1"/>
  <c r="K50" i="5"/>
  <c r="L50" i="5" s="1"/>
  <c r="K49" i="5"/>
  <c r="L49" i="5" s="1"/>
  <c r="K48" i="5"/>
  <c r="L48" i="5" s="1"/>
  <c r="K47" i="5"/>
  <c r="L47" i="5" s="1"/>
  <c r="K46" i="5"/>
  <c r="K45" i="5"/>
  <c r="L45" i="5" s="1"/>
  <c r="L42" i="5"/>
  <c r="J42" i="5"/>
  <c r="E42" i="5"/>
  <c r="L41" i="5"/>
  <c r="E41" i="5"/>
  <c r="J41" i="5" s="1"/>
  <c r="E39" i="5"/>
  <c r="D39" i="5"/>
  <c r="C39" i="5"/>
  <c r="K33" i="5"/>
  <c r="L33" i="5" s="1"/>
  <c r="K32" i="5"/>
  <c r="L32" i="5" s="1"/>
  <c r="K31" i="5"/>
  <c r="L31" i="5" s="1"/>
  <c r="K30" i="5"/>
  <c r="L30" i="5" s="1"/>
  <c r="K29" i="5"/>
  <c r="L29" i="5" s="1"/>
  <c r="K28" i="5"/>
  <c r="L28" i="5" s="1"/>
  <c r="K27" i="5"/>
  <c r="K26" i="5"/>
  <c r="L26" i="5" s="1"/>
  <c r="L23" i="5"/>
  <c r="J23" i="5"/>
  <c r="E23" i="5"/>
  <c r="L22" i="5"/>
  <c r="E22" i="5"/>
  <c r="J22" i="5" s="1"/>
  <c r="E20" i="5"/>
  <c r="D20" i="5"/>
  <c r="C20" i="5"/>
  <c r="E18" i="13" l="1"/>
  <c r="E17" i="10"/>
  <c r="C82" i="10"/>
  <c r="C76" i="10"/>
  <c r="C88" i="10"/>
  <c r="C70" i="10"/>
  <c r="C48" i="10"/>
  <c r="K24" i="7"/>
  <c r="D17" i="7"/>
  <c r="M18" i="7"/>
  <c r="M21" i="7"/>
  <c r="M20" i="7"/>
  <c r="M19" i="7"/>
  <c r="I20" i="7"/>
  <c r="I21" i="7"/>
  <c r="N20" i="7"/>
  <c r="I19" i="6"/>
  <c r="I57" i="10" s="1"/>
  <c r="D36" i="11" s="1"/>
  <c r="K17" i="7"/>
  <c r="F20" i="7"/>
  <c r="D19" i="7"/>
  <c r="E39" i="14"/>
  <c r="F33" i="14"/>
  <c r="E33" i="14"/>
  <c r="D33" i="14"/>
  <c r="C33" i="14"/>
  <c r="C27" i="13"/>
  <c r="E27" i="14"/>
  <c r="C25" i="14"/>
  <c r="F44" i="12"/>
  <c r="F39" i="14"/>
  <c r="D44" i="12"/>
  <c r="D39" i="14"/>
  <c r="M89" i="10"/>
  <c r="C37" i="14" s="1"/>
  <c r="C39" i="14"/>
  <c r="F28" i="12"/>
  <c r="F27" i="14"/>
  <c r="D89" i="10"/>
  <c r="D25" i="14" s="1"/>
  <c r="D27" i="14"/>
  <c r="C28" i="12"/>
  <c r="C27" i="14"/>
  <c r="L19" i="6"/>
  <c r="M57" i="10" s="1"/>
  <c r="C44" i="11" s="1"/>
  <c r="H19" i="6"/>
  <c r="H57" i="10" s="1"/>
  <c r="C36" i="11" s="1"/>
  <c r="C57" i="10"/>
  <c r="K21" i="7"/>
  <c r="E20" i="7"/>
  <c r="D20" i="7"/>
  <c r="L20" i="7"/>
  <c r="H20" i="7"/>
  <c r="E17" i="7"/>
  <c r="H18" i="7"/>
  <c r="E19" i="7"/>
  <c r="M19" i="6"/>
  <c r="N57" i="10" s="1"/>
  <c r="D44" i="11" s="1"/>
  <c r="J19" i="6"/>
  <c r="J57" i="10" s="1"/>
  <c r="E36" i="11" s="1"/>
  <c r="N19" i="6"/>
  <c r="O57" i="10" s="1"/>
  <c r="E44" i="11" s="1"/>
  <c r="J39" i="5"/>
  <c r="J58" i="5"/>
  <c r="J77" i="5"/>
  <c r="J20" i="5"/>
  <c r="F17" i="7"/>
  <c r="J18" i="7"/>
  <c r="L21" i="7"/>
  <c r="J17" i="7"/>
  <c r="J20" i="7"/>
  <c r="L17" i="7"/>
  <c r="F19" i="7"/>
  <c r="D21" i="7"/>
  <c r="M17" i="7"/>
  <c r="K19" i="7"/>
  <c r="E21" i="7"/>
  <c r="N17" i="7"/>
  <c r="L19" i="7"/>
  <c r="F21" i="7"/>
  <c r="J21" i="7"/>
  <c r="E19" i="6"/>
  <c r="D57" i="10" s="1"/>
  <c r="K19" i="6"/>
  <c r="K57" i="10" s="1"/>
  <c r="F36" i="11" s="1"/>
  <c r="F19" i="6"/>
  <c r="E57" i="10" s="1"/>
  <c r="K20" i="5"/>
  <c r="L27" i="5"/>
  <c r="K58" i="5"/>
  <c r="L58" i="5" s="1"/>
  <c r="F15" i="5" s="1"/>
  <c r="L65" i="5"/>
  <c r="M15" i="10"/>
  <c r="M13" i="10" s="1"/>
  <c r="O15" i="10"/>
  <c r="O13" i="10" s="1"/>
  <c r="F89" i="10"/>
  <c r="F25" i="14" s="1"/>
  <c r="P15" i="10"/>
  <c r="P13" i="10" s="1"/>
  <c r="N15" i="10"/>
  <c r="N13" i="10" s="1"/>
  <c r="F29" i="11"/>
  <c r="D18" i="14"/>
  <c r="D19" i="14" s="1"/>
  <c r="K15" i="10"/>
  <c r="D17" i="10"/>
  <c r="I15" i="10"/>
  <c r="D19" i="13"/>
  <c r="E19" i="13"/>
  <c r="C19" i="13"/>
  <c r="C18" i="14"/>
  <c r="C19" i="14" s="1"/>
  <c r="D28" i="12"/>
  <c r="F19" i="13"/>
  <c r="E18" i="14"/>
  <c r="E19" i="14" s="1"/>
  <c r="H15" i="10"/>
  <c r="D18" i="12"/>
  <c r="D19" i="12" s="1"/>
  <c r="N89" i="10"/>
  <c r="D37" i="14" s="1"/>
  <c r="E18" i="12"/>
  <c r="E19" i="12" s="1"/>
  <c r="J15" i="10"/>
  <c r="C18" i="12"/>
  <c r="C19" i="12" s="1"/>
  <c r="F43" i="13"/>
  <c r="F36" i="12"/>
  <c r="F36" i="13"/>
  <c r="F37" i="11"/>
  <c r="K89" i="10"/>
  <c r="F31" i="14" s="1"/>
  <c r="K77" i="5"/>
  <c r="L77" i="5" s="1"/>
  <c r="G15" i="5" s="1"/>
  <c r="L84" i="5"/>
  <c r="F35" i="13"/>
  <c r="K39" i="5"/>
  <c r="L39" i="5" s="1"/>
  <c r="E15" i="5" s="1"/>
  <c r="L46" i="5"/>
  <c r="C43" i="13"/>
  <c r="D27" i="13"/>
  <c r="D43" i="13"/>
  <c r="D36" i="12"/>
  <c r="I89" i="10"/>
  <c r="D31" i="14" s="1"/>
  <c r="D36" i="13"/>
  <c r="D37" i="11"/>
  <c r="E43" i="13"/>
  <c r="E36" i="12"/>
  <c r="J89" i="10"/>
  <c r="E31" i="14" s="1"/>
  <c r="E36" i="13"/>
  <c r="E37" i="11"/>
  <c r="E35" i="13"/>
  <c r="E28" i="13"/>
  <c r="E29" i="11"/>
  <c r="E44" i="13"/>
  <c r="E45" i="11"/>
  <c r="F27" i="13"/>
  <c r="N18" i="7"/>
  <c r="N21" i="7"/>
  <c r="F18" i="14"/>
  <c r="F19" i="14" s="1"/>
  <c r="G21" i="7"/>
  <c r="G19" i="7"/>
  <c r="G17" i="7"/>
  <c r="O17" i="7"/>
  <c r="F44" i="13"/>
  <c r="H21" i="7"/>
  <c r="H19" i="7"/>
  <c r="H17" i="7"/>
  <c r="G20" i="7"/>
  <c r="F17" i="10"/>
  <c r="O89" i="10"/>
  <c r="E37" i="14" s="1"/>
  <c r="E28" i="12"/>
  <c r="I19" i="7"/>
  <c r="I17" i="7"/>
  <c r="G18" i="7"/>
  <c r="P89" i="10"/>
  <c r="F37" i="14" s="1"/>
  <c r="F19" i="11"/>
  <c r="F20" i="11" s="1"/>
  <c r="F45" i="11"/>
  <c r="C35" i="13"/>
  <c r="C28" i="13"/>
  <c r="C29" i="11"/>
  <c r="C44" i="12"/>
  <c r="C44" i="13"/>
  <c r="C45" i="11"/>
  <c r="F28" i="13"/>
  <c r="F18" i="12"/>
  <c r="F19" i="12" s="1"/>
  <c r="G19" i="6"/>
  <c r="F57" i="10" s="1"/>
  <c r="O19" i="6"/>
  <c r="P57" i="10" s="1"/>
  <c r="I18" i="7"/>
  <c r="D35" i="13"/>
  <c r="D28" i="13"/>
  <c r="D29" i="11"/>
  <c r="D44" i="13"/>
  <c r="D45" i="11"/>
  <c r="C36" i="13"/>
  <c r="C36" i="12"/>
  <c r="H89" i="10"/>
  <c r="C31" i="14" s="1"/>
  <c r="E89" i="10"/>
  <c r="E25" i="14" s="1"/>
  <c r="C37" i="11"/>
  <c r="E44" i="12"/>
  <c r="K18" i="7"/>
  <c r="C19" i="11"/>
  <c r="C20" i="11" s="1"/>
  <c r="D18" i="7"/>
  <c r="L18" i="7"/>
  <c r="D19" i="11"/>
  <c r="D20" i="11" s="1"/>
  <c r="E18" i="7"/>
  <c r="E19" i="11"/>
  <c r="E20" i="11" s="1"/>
  <c r="G23" i="7" l="1"/>
  <c r="N47" i="10"/>
  <c r="N48" i="10"/>
  <c r="M48" i="10"/>
  <c r="M47" i="10"/>
  <c r="P47" i="10"/>
  <c r="O48" i="10"/>
  <c r="O47" i="10"/>
  <c r="P48" i="10"/>
  <c r="K13" i="10"/>
  <c r="K47" i="10" s="1"/>
  <c r="J13" i="10"/>
  <c r="J47" i="10" s="1"/>
  <c r="I13" i="10"/>
  <c r="I47" i="10" s="1"/>
  <c r="H13" i="10"/>
  <c r="H47" i="10" s="1"/>
  <c r="N88" i="10"/>
  <c r="D36" i="14" s="1"/>
  <c r="D40" i="14" s="1"/>
  <c r="N76" i="10"/>
  <c r="D41" i="11" s="1"/>
  <c r="N70" i="10"/>
  <c r="D40" i="13" s="1"/>
  <c r="N82" i="10"/>
  <c r="D40" i="12" s="1"/>
  <c r="O88" i="10"/>
  <c r="E36" i="14" s="1"/>
  <c r="O76" i="10"/>
  <c r="E41" i="11" s="1"/>
  <c r="O70" i="10"/>
  <c r="O82" i="10"/>
  <c r="E40" i="12" s="1"/>
  <c r="M88" i="10"/>
  <c r="C36" i="14" s="1"/>
  <c r="C40" i="14" s="1"/>
  <c r="M76" i="10"/>
  <c r="C41" i="11" s="1"/>
  <c r="M70" i="10"/>
  <c r="C40" i="13" s="1"/>
  <c r="M82" i="10"/>
  <c r="C40" i="12" s="1"/>
  <c r="P88" i="10"/>
  <c r="F36" i="14" s="1"/>
  <c r="P82" i="10"/>
  <c r="F40" i="12" s="1"/>
  <c r="P76" i="10"/>
  <c r="F41" i="11" s="1"/>
  <c r="P70" i="10"/>
  <c r="F40" i="13" s="1"/>
  <c r="E28" i="11"/>
  <c r="D28" i="11"/>
  <c r="C28" i="11"/>
  <c r="M23" i="7"/>
  <c r="M25" i="7" s="1"/>
  <c r="N59" i="10" s="1"/>
  <c r="D43" i="12" s="1"/>
  <c r="J23" i="7"/>
  <c r="J25" i="7" s="1"/>
  <c r="J59" i="10" s="1"/>
  <c r="E35" i="12" s="1"/>
  <c r="E23" i="7"/>
  <c r="E25" i="7" s="1"/>
  <c r="D59" i="10" s="1"/>
  <c r="D27" i="12" s="1"/>
  <c r="D23" i="7"/>
  <c r="K23" i="7"/>
  <c r="K25" i="7" s="1"/>
  <c r="L23" i="7"/>
  <c r="L25" i="7" s="1"/>
  <c r="M59" i="10" s="1"/>
  <c r="D63" i="10"/>
  <c r="D29" i="13" s="1"/>
  <c r="I63" i="10"/>
  <c r="N63" i="10"/>
  <c r="D45" i="12" s="1"/>
  <c r="E63" i="10"/>
  <c r="O63" i="10"/>
  <c r="E46" i="11" s="1"/>
  <c r="J63" i="10"/>
  <c r="F63" i="10"/>
  <c r="P63" i="10"/>
  <c r="K63" i="10"/>
  <c r="L20" i="5"/>
  <c r="D15" i="5" s="1"/>
  <c r="N23" i="7"/>
  <c r="N25" i="7" s="1"/>
  <c r="O59" i="10" s="1"/>
  <c r="E43" i="12" s="1"/>
  <c r="F23" i="7"/>
  <c r="F25" i="7" s="1"/>
  <c r="E59" i="10" s="1"/>
  <c r="E27" i="12" s="1"/>
  <c r="D15" i="10"/>
  <c r="C24" i="14"/>
  <c r="C24" i="13"/>
  <c r="F15" i="10"/>
  <c r="E15" i="10"/>
  <c r="F28" i="11"/>
  <c r="F44" i="11"/>
  <c r="I23" i="7"/>
  <c r="I25" i="7" s="1"/>
  <c r="I59" i="10" s="1"/>
  <c r="O23" i="7"/>
  <c r="E40" i="13"/>
  <c r="H23" i="7"/>
  <c r="H25" i="7" s="1"/>
  <c r="E37" i="12" l="1"/>
  <c r="J71" i="10"/>
  <c r="D46" i="11"/>
  <c r="P90" i="10"/>
  <c r="E45" i="13"/>
  <c r="D37" i="12"/>
  <c r="I71" i="10"/>
  <c r="D33" i="13" s="1"/>
  <c r="O91" i="10"/>
  <c r="D77" i="10"/>
  <c r="O90" i="10"/>
  <c r="E77" i="10"/>
  <c r="E26" i="11" s="1"/>
  <c r="I70" i="10"/>
  <c r="D32" i="13" s="1"/>
  <c r="H70" i="10"/>
  <c r="C32" i="13" s="1"/>
  <c r="J76" i="10"/>
  <c r="E33" i="11" s="1"/>
  <c r="J82" i="10"/>
  <c r="E32" i="12" s="1"/>
  <c r="J70" i="10"/>
  <c r="E32" i="13" s="1"/>
  <c r="J88" i="10"/>
  <c r="J48" i="10"/>
  <c r="K88" i="10"/>
  <c r="F30" i="14" s="1"/>
  <c r="F34" i="14" s="1"/>
  <c r="K82" i="10"/>
  <c r="F32" i="12" s="1"/>
  <c r="K70" i="10"/>
  <c r="F32" i="13" s="1"/>
  <c r="K48" i="10"/>
  <c r="K76" i="10"/>
  <c r="F33" i="11" s="1"/>
  <c r="I88" i="10"/>
  <c r="D30" i="14" s="1"/>
  <c r="D34" i="14" s="1"/>
  <c r="I82" i="10"/>
  <c r="D32" i="12" s="1"/>
  <c r="H76" i="10"/>
  <c r="C33" i="11" s="1"/>
  <c r="H88" i="10"/>
  <c r="H48" i="10"/>
  <c r="I76" i="10"/>
  <c r="D33" i="11" s="1"/>
  <c r="I48" i="10"/>
  <c r="H82" i="10"/>
  <c r="C32" i="12" s="1"/>
  <c r="P91" i="10"/>
  <c r="M91" i="10"/>
  <c r="N91" i="10"/>
  <c r="K91" i="10"/>
  <c r="N90" i="10"/>
  <c r="M90" i="10"/>
  <c r="D25" i="7"/>
  <c r="C59" i="10" s="1"/>
  <c r="G25" i="7"/>
  <c r="F59" i="10" s="1"/>
  <c r="K71" i="10"/>
  <c r="F33" i="13" s="1"/>
  <c r="K77" i="10"/>
  <c r="P71" i="10"/>
  <c r="P77" i="10"/>
  <c r="P78" i="10" s="1"/>
  <c r="D71" i="10"/>
  <c r="D25" i="13" s="1"/>
  <c r="D83" i="10"/>
  <c r="D30" i="11"/>
  <c r="F71" i="10"/>
  <c r="F25" i="13" s="1"/>
  <c r="D29" i="12"/>
  <c r="J83" i="10"/>
  <c r="J77" i="10"/>
  <c r="F38" i="11"/>
  <c r="F37" i="13"/>
  <c r="O71" i="10"/>
  <c r="E41" i="13" s="1"/>
  <c r="E46" i="13" s="1"/>
  <c r="O77" i="10"/>
  <c r="E42" i="11" s="1"/>
  <c r="E47" i="11" s="1"/>
  <c r="O83" i="10"/>
  <c r="E41" i="12" s="1"/>
  <c r="E46" i="12" s="1"/>
  <c r="E29" i="12"/>
  <c r="E83" i="10"/>
  <c r="E25" i="12" s="1"/>
  <c r="E71" i="10"/>
  <c r="E25" i="13" s="1"/>
  <c r="F77" i="10"/>
  <c r="I83" i="10"/>
  <c r="I77" i="10"/>
  <c r="N83" i="10"/>
  <c r="D41" i="12" s="1"/>
  <c r="D46" i="12" s="1"/>
  <c r="N71" i="10"/>
  <c r="D41" i="13" s="1"/>
  <c r="D46" i="13" s="1"/>
  <c r="N77" i="10"/>
  <c r="N78" i="10" s="1"/>
  <c r="D37" i="13"/>
  <c r="E38" i="11"/>
  <c r="E45" i="12"/>
  <c r="E37" i="13"/>
  <c r="F30" i="11"/>
  <c r="C63" i="10"/>
  <c r="C71" i="10" s="1"/>
  <c r="M63" i="10"/>
  <c r="H63" i="10"/>
  <c r="E29" i="13"/>
  <c r="E30" i="11"/>
  <c r="F29" i="13"/>
  <c r="F29" i="12"/>
  <c r="F37" i="12"/>
  <c r="D45" i="13"/>
  <c r="D38" i="11"/>
  <c r="F45" i="12"/>
  <c r="F45" i="13"/>
  <c r="F46" i="11"/>
  <c r="O25" i="7"/>
  <c r="P59" i="10" s="1"/>
  <c r="F43" i="12" s="1"/>
  <c r="E13" i="10"/>
  <c r="E48" i="10" s="1"/>
  <c r="F13" i="10"/>
  <c r="F48" i="10" s="1"/>
  <c r="D13" i="10"/>
  <c r="D48" i="10" s="1"/>
  <c r="E40" i="14"/>
  <c r="D35" i="12"/>
  <c r="C25" i="11"/>
  <c r="C24" i="12"/>
  <c r="C28" i="14"/>
  <c r="H59" i="10"/>
  <c r="K59" i="10"/>
  <c r="K83" i="10" s="1"/>
  <c r="C90" i="10"/>
  <c r="C91" i="10"/>
  <c r="C43" i="12"/>
  <c r="F40" i="14"/>
  <c r="E47" i="10" l="1"/>
  <c r="C77" i="10"/>
  <c r="C26" i="11" s="1"/>
  <c r="C31" i="11" s="1"/>
  <c r="C83" i="10"/>
  <c r="C25" i="12" s="1"/>
  <c r="C30" i="12" s="1"/>
  <c r="K90" i="10"/>
  <c r="D38" i="13"/>
  <c r="K78" i="10"/>
  <c r="J78" i="10"/>
  <c r="I79" i="10"/>
  <c r="J73" i="10"/>
  <c r="J85" i="10"/>
  <c r="E30" i="14"/>
  <c r="E34" i="14" s="1"/>
  <c r="J91" i="10"/>
  <c r="J90" i="10"/>
  <c r="F38" i="13"/>
  <c r="I91" i="10"/>
  <c r="I90" i="10"/>
  <c r="C30" i="14"/>
  <c r="C34" i="14" s="1"/>
  <c r="H90" i="10"/>
  <c r="H91" i="10"/>
  <c r="K73" i="10"/>
  <c r="F47" i="10"/>
  <c r="D47" i="10"/>
  <c r="F82" i="10"/>
  <c r="F24" i="12" s="1"/>
  <c r="F88" i="10"/>
  <c r="F76" i="10"/>
  <c r="F25" i="11" s="1"/>
  <c r="F70" i="10"/>
  <c r="F24" i="13" s="1"/>
  <c r="F30" i="13" s="1"/>
  <c r="E88" i="10"/>
  <c r="E76" i="10"/>
  <c r="E70" i="10"/>
  <c r="E24" i="13" s="1"/>
  <c r="E30" i="13" s="1"/>
  <c r="E82" i="10"/>
  <c r="E24" i="12" s="1"/>
  <c r="E30" i="12" s="1"/>
  <c r="D88" i="10"/>
  <c r="D76" i="10"/>
  <c r="D78" i="10" s="1"/>
  <c r="D70" i="10"/>
  <c r="D24" i="13" s="1"/>
  <c r="D30" i="13" s="1"/>
  <c r="D82" i="10"/>
  <c r="D24" i="12" s="1"/>
  <c r="F83" i="10"/>
  <c r="F27" i="12"/>
  <c r="C27" i="12"/>
  <c r="F34" i="11"/>
  <c r="F39" i="11" s="1"/>
  <c r="K79" i="10"/>
  <c r="E34" i="11"/>
  <c r="E39" i="11" s="1"/>
  <c r="I72" i="10"/>
  <c r="K72" i="10"/>
  <c r="I73" i="10"/>
  <c r="D25" i="12"/>
  <c r="J79" i="10"/>
  <c r="D26" i="11"/>
  <c r="D42" i="11"/>
  <c r="D47" i="11" s="1"/>
  <c r="N79" i="10"/>
  <c r="N72" i="10"/>
  <c r="N73" i="10"/>
  <c r="J72" i="10"/>
  <c r="P83" i="10"/>
  <c r="F41" i="12" s="1"/>
  <c r="F46" i="12" s="1"/>
  <c r="N85" i="10"/>
  <c r="N84" i="10"/>
  <c r="F26" i="11"/>
  <c r="O79" i="10"/>
  <c r="H83" i="10"/>
  <c r="H71" i="10"/>
  <c r="H77" i="10"/>
  <c r="I78" i="10"/>
  <c r="D34" i="11"/>
  <c r="D39" i="11" s="1"/>
  <c r="O78" i="10"/>
  <c r="E33" i="13"/>
  <c r="E38" i="13" s="1"/>
  <c r="M71" i="10"/>
  <c r="M83" i="10"/>
  <c r="C41" i="12" s="1"/>
  <c r="C46" i="12" s="1"/>
  <c r="M77" i="10"/>
  <c r="P79" i="10"/>
  <c r="F42" i="11"/>
  <c r="F47" i="11" s="1"/>
  <c r="O73" i="10"/>
  <c r="J84" i="10"/>
  <c r="E33" i="12"/>
  <c r="E38" i="12" s="1"/>
  <c r="O72" i="10"/>
  <c r="O85" i="10"/>
  <c r="C29" i="13"/>
  <c r="O84" i="10"/>
  <c r="C37" i="12"/>
  <c r="C37" i="13"/>
  <c r="C38" i="11"/>
  <c r="C45" i="13"/>
  <c r="C45" i="12"/>
  <c r="C46" i="11"/>
  <c r="C29" i="12"/>
  <c r="C30" i="11"/>
  <c r="P73" i="10"/>
  <c r="P72" i="10"/>
  <c r="F41" i="13"/>
  <c r="F46" i="13" s="1"/>
  <c r="C35" i="12"/>
  <c r="I85" i="10"/>
  <c r="D33" i="12"/>
  <c r="D38" i="12" s="1"/>
  <c r="I84" i="10"/>
  <c r="F35" i="12"/>
  <c r="E73" i="10" l="1"/>
  <c r="D72" i="10"/>
  <c r="F85" i="10"/>
  <c r="F25" i="12"/>
  <c r="F30" i="12" s="1"/>
  <c r="E85" i="10"/>
  <c r="F78" i="10"/>
  <c r="F79" i="10"/>
  <c r="E72" i="10"/>
  <c r="F31" i="11"/>
  <c r="F84" i="10"/>
  <c r="F72" i="10"/>
  <c r="E79" i="10"/>
  <c r="E25" i="11"/>
  <c r="E31" i="11" s="1"/>
  <c r="E78" i="10"/>
  <c r="E90" i="10"/>
  <c r="E24" i="14"/>
  <c r="E28" i="14" s="1"/>
  <c r="E91" i="10"/>
  <c r="D84" i="10"/>
  <c r="D25" i="11"/>
  <c r="D31" i="11" s="1"/>
  <c r="D79" i="10"/>
  <c r="D24" i="14"/>
  <c r="D28" i="14" s="1"/>
  <c r="D91" i="10"/>
  <c r="D90" i="10"/>
  <c r="D85" i="10"/>
  <c r="F24" i="14"/>
  <c r="F28" i="14" s="1"/>
  <c r="F90" i="10"/>
  <c r="F91" i="10"/>
  <c r="E84" i="10"/>
  <c r="F73" i="10"/>
  <c r="D73" i="10"/>
  <c r="D30" i="12"/>
  <c r="M84" i="10"/>
  <c r="M85" i="10"/>
  <c r="C79" i="10"/>
  <c r="C78" i="10"/>
  <c r="C84" i="10"/>
  <c r="C85" i="10"/>
  <c r="C25" i="13"/>
  <c r="C30" i="13" s="1"/>
  <c r="C72" i="10"/>
  <c r="C73" i="10"/>
  <c r="C33" i="13"/>
  <c r="C38" i="13" s="1"/>
  <c r="H73" i="10"/>
  <c r="H72" i="10"/>
  <c r="M78" i="10"/>
  <c r="C42" i="11"/>
  <c r="C47" i="11" s="1"/>
  <c r="M79" i="10"/>
  <c r="C34" i="11"/>
  <c r="C39" i="11" s="1"/>
  <c r="H79" i="10"/>
  <c r="H78" i="10"/>
  <c r="M73" i="10"/>
  <c r="C41" i="13"/>
  <c r="C46" i="13" s="1"/>
  <c r="M72" i="10"/>
  <c r="P84" i="10"/>
  <c r="P85" i="10"/>
  <c r="F33" i="12"/>
  <c r="F38" i="12" s="1"/>
  <c r="K85" i="10"/>
  <c r="K84" i="10"/>
  <c r="C33" i="12"/>
  <c r="C38" i="12" s="1"/>
  <c r="H85" i="10"/>
  <c r="H84" i="10"/>
</calcChain>
</file>

<file path=xl/sharedStrings.xml><?xml version="1.0" encoding="utf-8"?>
<sst xmlns="http://schemas.openxmlformats.org/spreadsheetml/2006/main" count="659" uniqueCount="285">
  <si>
    <t>Anvisningar för denna Excel-arbetsbok:</t>
  </si>
  <si>
    <t>Denna arbetsbok gäller endast bolag som ansöker om auktorisation som institut för elektroniska pengar.</t>
  </si>
  <si>
    <t>Bakgrundsuppgifter om innehållet i denna arbetsbok och dess tillämpning finns bland annat i:</t>
  </si>
  <si>
    <t>Lagen om betalningsinstitut</t>
  </si>
  <si>
    <t>Finansministeriets förordning om utredningar som ska fogas till ansökan om auktorisation för betalningsinstitut</t>
  </si>
  <si>
    <t>Finansministeriets förordning om metoder för beräkning av betalningsinstituts kapitalbas</t>
  </si>
  <si>
    <t>Finansinspektionens föreskrifter och anvisningar</t>
  </si>
  <si>
    <t>Andra betaltjänstdirektivet – Payment Services Directive, PSD2</t>
  </si>
  <si>
    <t>Direktivet om elektroniska pengar - EMD</t>
  </si>
  <si>
    <t>Svarsnoggrannhet 1000 EUR; Till exempel 1 000 000 EUR anges i formen 1 000 EUR</t>
  </si>
  <si>
    <r>
      <rPr>
        <b/>
        <i/>
        <sz val="9"/>
        <color theme="1"/>
        <rFont val="Arial"/>
        <family val="2"/>
      </rPr>
      <t>p</t>
    </r>
    <r>
      <rPr>
        <b/>
        <i/>
        <sz val="9"/>
        <color theme="1"/>
        <rFont val="Arial"/>
        <family val="2"/>
      </rPr>
      <t xml:space="preserve"> = prognos, </t>
    </r>
    <r>
      <rPr>
        <b/>
        <sz val="9"/>
        <color theme="1"/>
        <rFont val="Arial"/>
        <family val="2"/>
      </rPr>
      <t>första året i respektive tabell är det senaste avslutade året</t>
    </r>
  </si>
  <si>
    <t>Färgkoder:</t>
  </si>
  <si>
    <t>Blå markering: Cellen innehåller en formel eller en koppling till ett annat mellanblad. Redigera endast om du upptäcker behov av att korrigera formeln eller kopplingen.</t>
  </si>
  <si>
    <t>Grå markering: Cellen innehåller förklaringar, information eller är avsiktligt tom. Ska inte redigeras (med undantag av uppdatering av rapporteringsår).</t>
  </si>
  <si>
    <t>Vit (text): Cellen innehåller bestämda siffror eller uppgifter. Redigeras inte.</t>
  </si>
  <si>
    <t>Vit (tom): Cell som ska fyllas i, mata in nödvändiga uppgifter.</t>
  </si>
  <si>
    <t>Färgkoderna gör det lättare att se vilka celler kan redigeras och vilka innehåller kalkylering eller anvisningar. Undvik redigering av blåa celler, men gör nödvändiga korrigeringar om formeln eller länken inte fungerar. Färgkoderna gäller inte mellanbladen Sammandrag som i regel inte behöver kompletteras eller ändras.</t>
  </si>
  <si>
    <t>Resultaträkning,</t>
  </si>
  <si>
    <t>Balansräkning och</t>
  </si>
  <si>
    <t>Basuppgifter</t>
  </si>
  <si>
    <t>Fyll i på mellanbladen ”Resultaträkning” och ”Balansräkning” bolagets resultaträkning och balansräkning för den senast avslutade räkenskapsperioden samt för tre prognostiserade räkenskapsperioder, för tre olika scenarier. Fyll också i basuppgifterna om bolaget på mellanbladet ”Basuppgifter”.</t>
  </si>
  <si>
    <t>Kreditrisk</t>
  </si>
  <si>
    <t>Om institutet för elektroniska pengar krävs på en större kapitalbas för att täcka kreditrisken ska mellanbladet ”Kreditrisk” kompletteras på lämpligt sätt. I samlingstabellen på sidan ska kravet på tillskottskapital på grund av bolagets kreditrisk anges. Kravet på tillskottskapital på grund av kreditrisk kan raderas från samlingstabellerna om det inte anknyter till det tillämpade bolaget.</t>
  </si>
  <si>
    <t>Kostnadsbaserade metoden</t>
  </si>
  <si>
    <t>Komplettera tabellen med bolagets fasta omkostnader för prognosperioden för samtliga scenarier. Lägg till motiveringar för prognosen och för två stresscenarier.</t>
  </si>
  <si>
    <t>Transaktionsbaserade metoden</t>
  </si>
  <si>
    <t>Fyll i på första raden i tabellen transaktionsvolymen som är en tolftedel av genomförda betalningstransaktioner året innan beräkningsåret för bolagets kapitalbas. Lägg till motiveringar för prognosen och för två stresscenarier. Lägg också till rätt skalfaktor så att kapitalkravet visas på sista raden i tabellen. Skalfaktorn är 0,5 om betalningsinstitutet tillhandahåller enbart penningförmedling, och 0,1 om betalningsinstitutet tillhandahåller sådana betaltjänster som avses i 1 § 2 mom. 1–4 punkten i lagen om betalningsinstitut.</t>
  </si>
  <si>
    <t>Summametoden</t>
  </si>
  <si>
    <r>
      <rPr>
        <sz val="9"/>
        <color theme="1"/>
        <rFont val="Arial"/>
        <family val="2"/>
      </rPr>
      <t>Komplettera tabellen med intäkter, utgifter (-) och övriga transaktioner från räkenskapsperioden som föregår beräkningsåret för bolagets kapitalbas och som bildar summan som används i beräkningen.</t>
    </r>
    <r>
      <rPr>
        <sz val="9"/>
        <color theme="1"/>
        <rFont val="Arial"/>
        <family val="2"/>
      </rPr>
      <t xml:space="preserve"> </t>
    </r>
    <r>
      <rPr>
        <sz val="9"/>
        <color rgb="FF000000"/>
        <rFont val="Arial"/>
        <family val="2"/>
      </rPr>
      <t>Fyll också i för de tre första åren medelvärdet för summan för de tre föregående räkenskapsperioderna med en 80 procents faktor.</t>
    </r>
    <r>
      <rPr>
        <sz val="9"/>
        <color theme="1"/>
        <rFont val="Arial"/>
        <family val="2"/>
      </rPr>
      <t xml:space="preserve"> </t>
    </r>
    <r>
      <rPr>
        <sz val="9"/>
        <color theme="1"/>
        <rFont val="Arial"/>
        <family val="2"/>
      </rPr>
      <t>Lägg till motiveringar för prognosen och för två stresscenarier.</t>
    </r>
    <r>
      <rPr>
        <sz val="9"/>
        <color theme="1"/>
        <rFont val="Arial"/>
        <family val="2"/>
      </rPr>
      <t xml:space="preserve"> </t>
    </r>
    <r>
      <rPr>
        <sz val="9"/>
        <color theme="1"/>
        <rFont val="Arial"/>
        <family val="2"/>
      </rPr>
      <t>Lägg också till rätt skalfaktor så att kapitalkravet visas på sista raden i tabellen.</t>
    </r>
    <r>
      <rPr>
        <sz val="9"/>
        <color theme="1"/>
        <rFont val="Arial"/>
        <family val="2"/>
      </rPr>
      <t xml:space="preserve"> </t>
    </r>
    <r>
      <rPr>
        <sz val="9"/>
        <color theme="1"/>
        <rFont val="Arial"/>
        <family val="2"/>
      </rPr>
      <t>Skalfaktorn är 0,5 om betalningsinstitutet tillhandahåller enbart penningförmedling, och 0,1 om betalningsinstitutet tillhandahåller sådana betaltjänster som avses i 1 § 2 mom. 1–4 punkten i lagen om betalningsinstitut.</t>
    </r>
  </si>
  <si>
    <t>2 % krav för institut för e-pengar</t>
  </si>
  <si>
    <t>För ett institut för elektroniska pengar som ger ut över 5 miljoner euro i elektroniska pengar och därmed kräver auktorisation som institut för elektroniska pengar, ska medelvärdet på de utgivna elektroniska pengarna fyllas i på detta mellanblad, enligt vilket kapitalkravet på 2 % på grund av utgivningen av elektroniska pengar uträknas.</t>
  </si>
  <si>
    <t>Kapitalplan</t>
  </si>
  <si>
    <t>Fyll i bolagets kapitalplan i tabellen. Första raden ska kompletteras med de planerade kapitaliseringarnas belopp i euro och därefter kapitaliseringssättet nedanför. Lägg till motiveringar för prognosen och för två stresscenarier.</t>
  </si>
  <si>
    <t>Kapitalbas och kapitaltäckning</t>
  </si>
  <si>
    <t xml:space="preserve">Fyll i kapitalposterna för prognosperioden för tre olika scenarier. Lägg till nödvändigt antal rader under respektive kapitalklass enligt bolagets kapitalstruktur. Kontrollera att bolagets totala kapitalbas summeras på raden högst upp och att de poster som ska dras av från kapitalbasen har rätt förtecken (-). Posterna i tabellen är exempel på eventuella kapitalposter. </t>
  </si>
  <si>
    <t>Sammandrag (Kostnadsbaserad)</t>
  </si>
  <si>
    <t>Sammandrag av den kostnadsbaserade beräkningsmetoden. Mellanbladet visar kapitalets tillräcklighet och bolagets kapitaltäckning. Tabellen som visar kapitalbasen i basscenariot ska uppdateras för att motsvara de poster på mellanbladet ”Kapitalbas och kapitaltäckning” så att summan på tabellens sista rad motsvarar den totala kapitalbasen.</t>
  </si>
  <si>
    <t>Sammandrag (Transaktionsbaserad)</t>
  </si>
  <si>
    <t>Sammandrag av den transaktionsbaserade beräkningsmetoden. Mellanbladet visar kapitalets tillräcklighet och bolagets kapitaltäckning. Tabellen som visar kapitalbasen i basscenariot ska uppdateras för att motsvara de poster på mellanbladet ”Kapitalbas och kapitaltäckning” så att summan på tabellens sista rad motsvarar den totala kapitalbasen.</t>
  </si>
  <si>
    <t>Sammandrag (Summametoden)</t>
  </si>
  <si>
    <t>Sammandrag av summametoden. Mellanbladet visar kapitalets tillräcklighet och bolagets kapitaltäckning. Tabellen som visar kapitalbasen i basscenariot ska uppdateras för att motsvara de poster på mellanbladet ”Kapitalbas och kapitaltäckning” så att summan på tabellens sista rad motsvarar den totala kapitalbasen.</t>
  </si>
  <si>
    <t>Sammandrag (2 % krav)</t>
  </si>
  <si>
    <t>Mellanbladet hänvisar till ett institut för elektroniska pengar som inte tillhandahåller övriga betaltjänster och kapitalkravet är sålunda antingen 350 000 euro eller 2 % av medelvärdet för utgivna elektroniska pengar. Mellanbladet visar kapitalets tillräcklighet och bolagets kapitaltäckning. Tabellen som visar kapitalbasen i basscenariot ska uppdateras för att motsvara posterna och den totala kapitalbasen på mellanbladet ”Kapitalbas och kapitaltäckning”.</t>
  </si>
  <si>
    <t>FINANSINSPEKTIONEN</t>
  </si>
  <si>
    <t>Bolagets firma</t>
  </si>
  <si>
    <t>Inhemska /Utländska (1/0)</t>
  </si>
  <si>
    <t>Juridisk/fysisk person (1/0)</t>
  </si>
  <si>
    <t>Verksamhetstillstånd Ja/Nej (1/0)</t>
  </si>
  <si>
    <t>Utgivning av e-pengar Ja/Nej (1/0)</t>
  </si>
  <si>
    <t>Myndighetsresultaträkning</t>
  </si>
  <si>
    <t>Svarsnoggrannhet:</t>
  </si>
  <si>
    <t>1000 EUR</t>
  </si>
  <si>
    <t>Basscenario</t>
  </si>
  <si>
    <t>Stressat scenario 1</t>
  </si>
  <si>
    <t>Stressat scenario 2</t>
  </si>
  <si>
    <t>2026 p</t>
  </si>
  <si>
    <t>2027 p</t>
  </si>
  <si>
    <t>2028 p</t>
  </si>
  <si>
    <t>OMSÄTTNING</t>
  </si>
  <si>
    <t xml:space="preserve">Förändring av lager av färdiga varor under tillverkning </t>
  </si>
  <si>
    <t>Tillverkning för eget bruk</t>
  </si>
  <si>
    <t>Övriga rörelseintäkter</t>
  </si>
  <si>
    <t>Intäkter av betalningsinstitutverksamhet (om inte ordinarie verksamhet)</t>
  </si>
  <si>
    <t>Övriga intäkter</t>
  </si>
  <si>
    <t>Material och tjänster</t>
  </si>
  <si>
    <t>Material, förnödenheter och varor</t>
  </si>
  <si>
    <t>Inköp under räkenskapsperioden</t>
  </si>
  <si>
    <t xml:space="preserve">Förändring av lager </t>
  </si>
  <si>
    <t>Köpta tjänster</t>
  </si>
  <si>
    <t>Personalkostnader</t>
  </si>
  <si>
    <t>Löner</t>
  </si>
  <si>
    <t xml:space="preserve">Lönebikostnader  </t>
  </si>
  <si>
    <t>Pensionskostnader</t>
  </si>
  <si>
    <t>Övriga lönebikostnader</t>
  </si>
  <si>
    <t>Avskrivningar och nedskrivningar</t>
  </si>
  <si>
    <t>Avskrivningar enligt plan</t>
  </si>
  <si>
    <t>Nedskrivningar av tillgångar bland bestående aktiva</t>
  </si>
  <si>
    <t xml:space="preserve">Exceptionella nedskrivningar av rörliga aktiva </t>
  </si>
  <si>
    <t>Övriga rörelsekostnader</t>
  </si>
  <si>
    <t>Övriga kostnader</t>
  </si>
  <si>
    <t>RÖRELSEVINST (-FÖRLUST)</t>
  </si>
  <si>
    <t>Finansiella intäkter och kostnader</t>
  </si>
  <si>
    <t>Intäkter från andelar i företag inom samma koncern</t>
  </si>
  <si>
    <t>Intäkter från andelar i ägarintresseföretag</t>
  </si>
  <si>
    <t>Intäkter från övriga investeringar bland bestående aktiva</t>
  </si>
  <si>
    <t>Övriga ränteintäkter och finansiella intäkter</t>
  </si>
  <si>
    <t>Nedskrivningar av placeringar bland bestående aktiva</t>
  </si>
  <si>
    <t xml:space="preserve">Nedskrivningar av finansiella värdepapper bland rörliga aktiva </t>
  </si>
  <si>
    <t>Räntekostnader och övriga fiansiella kostnader</t>
  </si>
  <si>
    <t>VINST (FÖRLUST) FÖRE EXTRAORDINÄRA POSTER</t>
  </si>
  <si>
    <t>Extraordinära poster</t>
  </si>
  <si>
    <t>Extraordinära intäkter</t>
  </si>
  <si>
    <t>Extraordinära kostnader</t>
  </si>
  <si>
    <t>VINST (FÖRLUST) FÖRE BOKLSUTSDISPOSITIONER OCH SKATTER</t>
  </si>
  <si>
    <t>Bokslutsdispositioner</t>
  </si>
  <si>
    <t>Förändring av avskrivningsdifferens</t>
  </si>
  <si>
    <t>Förändring av reserver</t>
  </si>
  <si>
    <t>Inkomstskatt</t>
  </si>
  <si>
    <t>Övriga direkta skatter</t>
  </si>
  <si>
    <t xml:space="preserve">RÄKENSKAPSPERIODENS VINST (FÖRLUST) </t>
  </si>
  <si>
    <t>Myndighetsbalansräkning</t>
  </si>
  <si>
    <t>AKTIVA</t>
  </si>
  <si>
    <t>BESTÅENDE AKTIVA</t>
  </si>
  <si>
    <t>Immateriella tillgångar</t>
  </si>
  <si>
    <t>Utvecklingsutgifter</t>
  </si>
  <si>
    <t>Immateriella rättigheter</t>
  </si>
  <si>
    <t>Goodwill</t>
  </si>
  <si>
    <t>Övriga utgifter med lång verkningstid</t>
  </si>
  <si>
    <t>Förskottsbetalningar</t>
  </si>
  <si>
    <t>Materiella tillgångar</t>
  </si>
  <si>
    <t>Mark- och vattenområden</t>
  </si>
  <si>
    <t>Byggnader och konstruktioner</t>
  </si>
  <si>
    <t>Maskiner och inventarier</t>
  </si>
  <si>
    <t>Övriga materiella tillgångar</t>
  </si>
  <si>
    <t>Förksottsbetalningar och pågående nyanläggningar</t>
  </si>
  <si>
    <t>Placeringar</t>
  </si>
  <si>
    <t>Andelar i företag inom samma koncern</t>
  </si>
  <si>
    <t>Fordringar hos företag inom samma koncern</t>
  </si>
  <si>
    <t>Andelar i ägarintresseföretag</t>
  </si>
  <si>
    <t>Fordringar hos ägarintresseföretag</t>
  </si>
  <si>
    <t>Övriga aktier och andelar</t>
  </si>
  <si>
    <t>Övriga fordringar</t>
  </si>
  <si>
    <t>RÖRLIGA AKTIVA</t>
  </si>
  <si>
    <t>Omsättningstillgångar</t>
  </si>
  <si>
    <t>Varor under tillverkning</t>
  </si>
  <si>
    <t>Färdiga produkter/Varor</t>
  </si>
  <si>
    <t>Övriga omsättningstillgångar</t>
  </si>
  <si>
    <t>Fordringar</t>
  </si>
  <si>
    <t>Kundfordringar</t>
  </si>
  <si>
    <t>Lånefordringar</t>
  </si>
  <si>
    <t>Obetalda aktier/andelar</t>
  </si>
  <si>
    <t>Reultatregleringar</t>
  </si>
  <si>
    <t>Finansiella värdepapper</t>
  </si>
  <si>
    <t>Övriga värdepapper</t>
  </si>
  <si>
    <t>Kassa och bank</t>
  </si>
  <si>
    <t xml:space="preserve">TOTALT </t>
  </si>
  <si>
    <t>PASSIVA</t>
  </si>
  <si>
    <t>EGET KAPITAL</t>
  </si>
  <si>
    <t>Aktie- eller andelskapital eller annat motsvarande kapital</t>
  </si>
  <si>
    <t>Överkursfond</t>
  </si>
  <si>
    <t>Uppskrivningsfond</t>
  </si>
  <si>
    <t>Fond för verkligt värde</t>
  </si>
  <si>
    <t>Övriga fonder</t>
  </si>
  <si>
    <t>Reservfond</t>
  </si>
  <si>
    <t>Fonder enligt bolagsordningen eller stadgarna</t>
  </si>
  <si>
    <t>Balanserad vinst (förlust) från tidigare räkenskapsperioder</t>
  </si>
  <si>
    <t>Räkenskapsperiodens vinst (förlust)</t>
  </si>
  <si>
    <t>ACKUMULERADE BOKSLUTSDISPOSITIONER</t>
  </si>
  <si>
    <t>Avskrivningsdifferens</t>
  </si>
  <si>
    <t>Reserver</t>
  </si>
  <si>
    <t>AVSÄTTNINGAR</t>
  </si>
  <si>
    <t>Avsättningar för pensioner</t>
  </si>
  <si>
    <t>Skatteavsättningar</t>
  </si>
  <si>
    <t>Övriga avsättningar</t>
  </si>
  <si>
    <t>FRÄMMANDE KAPITAL</t>
  </si>
  <si>
    <t>Masskuldebrevslån</t>
  </si>
  <si>
    <t>Lån mot konvertibla skuldebrev</t>
  </si>
  <si>
    <t>Skulder till kreditinstitut</t>
  </si>
  <si>
    <t>Pensionslån</t>
  </si>
  <si>
    <t>Erhållna förskott</t>
  </si>
  <si>
    <t>Skulder till leverantörer</t>
  </si>
  <si>
    <t>Finansieringsväxlar</t>
  </si>
  <si>
    <t>Skulder till företag inom samma koncern</t>
  </si>
  <si>
    <t>Skulder till ägarintresseföretag</t>
  </si>
  <si>
    <t>Övriga skulder</t>
  </si>
  <si>
    <t>Resultatregleringar</t>
  </si>
  <si>
    <t>Detta mellanblad fylls i endast om Finansinspektionen exceptionellt kräver att bolaget ska ha en större kapitalbas för att täcka kreditrisker.</t>
  </si>
  <si>
    <t/>
  </si>
  <si>
    <t>Kapitalkrav för att täcka kreditrisker</t>
  </si>
  <si>
    <t>Ytterligare kapitalkrav på grund av kreditrisk</t>
  </si>
  <si>
    <t xml:space="preserve">År </t>
  </si>
  <si>
    <t>Exponering enligt avtal</t>
  </si>
  <si>
    <t>(-) Nedskrivningar</t>
  </si>
  <si>
    <t>Fördelning av exponeringsbelopp efter tillämplig konverteringsfaktor</t>
  </si>
  <si>
    <t>Riskvägda exponeringar</t>
  </si>
  <si>
    <t>Kapitalkrav</t>
  </si>
  <si>
    <t>EXPONERINGAR TOTALT</t>
  </si>
  <si>
    <t>FÖRDELNING AV EXPONERINGAR ENLIGT EXPONERINGSTYP:</t>
  </si>
  <si>
    <t>Balansposter</t>
  </si>
  <si>
    <t>Poster utanför balansräkningen</t>
  </si>
  <si>
    <t>FÖRDELNING AV EXPONERINGAR ENLIGT RISKVIKT:</t>
  </si>
  <si>
    <t>Övriga riskvikter</t>
  </si>
  <si>
    <t>Kapitalkrav – År</t>
  </si>
  <si>
    <t>Fasta omkostnader*</t>
  </si>
  <si>
    <t>Koefficient</t>
  </si>
  <si>
    <t>* Fasta omkostnader är kostnader som inte direkt beror på verksamhetsvolymen utan som inom en viss tidsintervall förblir oförändrade. Sådana kostnader är bl.a. personalkostnader, hyror och andra administrativa utgifter.</t>
  </si>
  <si>
    <r>
      <rPr>
        <i/>
        <sz val="9"/>
        <color theme="1"/>
        <rFont val="Arial"/>
        <family val="2"/>
      </rPr>
      <t xml:space="preserve">Kapitalbasen är minst tio procent av de fasta omkostnaderna </t>
    </r>
    <r>
      <rPr>
        <b/>
        <i/>
        <sz val="9"/>
        <color theme="1"/>
        <rFont val="Arial"/>
        <family val="2"/>
      </rPr>
      <t>föregående år</t>
    </r>
    <r>
      <rPr>
        <i/>
        <sz val="9"/>
        <color theme="1"/>
        <rFont val="Arial"/>
        <family val="2"/>
      </rPr>
      <t>.</t>
    </r>
    <r>
      <rPr>
        <i/>
        <sz val="9"/>
        <color theme="1"/>
        <rFont val="Arial"/>
        <family val="2"/>
      </rPr>
      <t xml:space="preserve"> </t>
    </r>
    <r>
      <rPr>
        <i/>
        <sz val="9"/>
        <color theme="1"/>
        <rFont val="Arial"/>
        <family val="2"/>
      </rPr>
      <t>Om betalningsinstitutet har varit verksamt en kortare tid än 12 månader, ska kapitalbasen utgöra minst tio procent av de fasta kostnaderna enligt affärsplanen.</t>
    </r>
  </si>
  <si>
    <t>Motiveringar för prognoserna:</t>
  </si>
  <si>
    <t>Motiveringar för stresscenarierna:</t>
  </si>
  <si>
    <t>Beräkning av kapitalbaskravet med transaktionsbaserade metoden</t>
  </si>
  <si>
    <t>Beloppet av genomförda betalningstransaktioner*</t>
  </si>
  <si>
    <t>Gränsvärde</t>
  </si>
  <si>
    <t>Skalfaktor</t>
  </si>
  <si>
    <t>Beräkning av kapitalbaskravet med summametoden</t>
  </si>
  <si>
    <t>Ränteintäkter</t>
  </si>
  <si>
    <t>Räntekostnader (-)</t>
  </si>
  <si>
    <t>Erhållna arvoden och serviceavgifter</t>
  </si>
  <si>
    <t>Diverse</t>
  </si>
  <si>
    <t>Summa*</t>
  </si>
  <si>
    <t>Kapitalbas enligt summametoden</t>
  </si>
  <si>
    <t>80 % av de föregående tre räkenskapsperiodernas medelvärden**</t>
  </si>
  <si>
    <r>
      <rPr>
        <i/>
        <sz val="9"/>
        <color theme="1"/>
        <rFont val="Arial"/>
        <family val="2"/>
      </rPr>
      <t xml:space="preserve">* Summan räknas ut var tolfte månad på basis av det </t>
    </r>
    <r>
      <rPr>
        <b/>
        <i/>
        <sz val="9"/>
        <color theme="1"/>
        <rFont val="Arial"/>
        <family val="2"/>
      </rPr>
      <t>föregående</t>
    </r>
    <r>
      <rPr>
        <i/>
        <sz val="9"/>
        <color theme="1"/>
        <rFont val="Arial"/>
        <family val="2"/>
      </rPr>
      <t xml:space="preserve"> </t>
    </r>
    <r>
      <rPr>
        <b/>
        <i/>
        <sz val="9"/>
        <color rgb="FF000000"/>
        <rFont val="Arial"/>
        <family val="2"/>
      </rPr>
      <t>räkenskapsårets uppgifter.</t>
    </r>
  </si>
  <si>
    <t>** Kapitalbasen som beräknats genom summametoden ska uppgå till minst 80 % av medelvärden för de tre föregående räkenskapsperioderna (rad ”Summa”), eller om verksamheten inte utövats så länge, av de affärsmässiga bedömningarna. Raden ”80 % av medelvärden för tre föregående räkenskapsperioder” ska för de tre första åren kompletteras med en siffra som är 80 % av medelvärdet för de föregående tre räkenskapsperioderna eller av de affärsmässiga bedömningarna av räkenskapsperioderna i fråga.</t>
  </si>
  <si>
    <t>Utöver det belopp som föreskrivs i 30 § ska ett institut för elektroniska pengar vid varje tidpunkt ha en kapitalbas som motsvarar två procent av det genomsnittliga värdet av de utestående elektroniska pengar som institutet har gett ut. Det genomsnittliga värdet av utestående elektroniska pengar som avses ovan beräknas som genomsnittet av det sammanlagda värdet av återbetalningsskyldighet hänförlig till de utestående elektroniska pengarna vid utgången av varje kalenderdag under de sex föregående kalendermånaderna.</t>
  </si>
  <si>
    <t>(22.7.2011/899)</t>
  </si>
  <si>
    <t>Om ett bolag endast tillhandahåller utgivning av elektroniska pengar eller betalningstjänster kopplade till utgivningen av elektroniska pengar, ska kapitalkravet för bolaget beräknas endast enligt metod D som avses i artikel 5.3 i direktivet om elektroniska pengar (2009/110/EG, nedan EMD) och utgör således 2 % av det utgivna beloppet av elektroniska pengar. Om bolaget utöver utgivning av elektroniska pengar tillhandahåller betalningstjänster som inte är kopplade till elektroniska pengar, såsom kredit, penningförmedling eller betalningsförmedling som inte är kopplad till ett betalningskonto, ska kapitalkravet för bolaget i enlighet med artikel 5.2 i EMD beräknas enligt en metod som valts för bolaget plus kapitalkravet 2 % för elektroniska pengar (dvs. A/B/C+D). Om den valda beräkningsmetoden är en transaktionsbaserad metod (B), ska endast transaktioner som inte är kopplade till betalningsförmedling av elektroniska pengar räknas med i beloppet. Ett institut för elektroniska pengar ska dock alltid ha en kapitalbas på minst 350 000 euro i enlighet med artikel 4 i EMD. Om således det belopp som beräknats enligt metod D eller enligt formeln A/B/C+D understiger 350 000 euro, är kapitalkravet 350 000 euro.</t>
  </si>
  <si>
    <t>finanssivalvonta.fi</t>
  </si>
  <si>
    <t>Genomsnittliga värdet av elektroniska pengar</t>
  </si>
  <si>
    <t>Utredning om tillgången på kapital</t>
  </si>
  <si>
    <t>År</t>
  </si>
  <si>
    <t xml:space="preserve">Planerade kapitaliseringar – Summa </t>
  </si>
  <si>
    <t xml:space="preserve">Planerade kapitaliseringar – Kapitaliseringssätt </t>
  </si>
  <si>
    <t xml:space="preserve">ÅR  </t>
  </si>
  <si>
    <t>KAPITALBAS</t>
  </si>
  <si>
    <t>Kapitalbas (Primärkapital + Supplementärkapital)</t>
  </si>
  <si>
    <r>
      <rPr>
        <b/>
        <sz val="9"/>
        <color theme="1"/>
        <rFont val="Arial"/>
        <family val="2"/>
      </rPr>
      <t>PRIMÄRKAPITAL (T1)</t>
    </r>
    <r>
      <rPr>
        <sz val="9"/>
        <color theme="1"/>
        <rFont val="Arial"/>
        <family val="2"/>
      </rPr>
      <t xml:space="preserve"> </t>
    </r>
    <r>
      <rPr>
        <i/>
        <sz val="9"/>
        <color theme="1"/>
        <rFont val="Arial"/>
        <family val="2"/>
      </rPr>
      <t>(Kärnprimärkapital CET1 + Primärkapitaltillskott AT1)</t>
    </r>
  </si>
  <si>
    <t>KÄRNPRIMÄRKAPITAL (CET1)*</t>
  </si>
  <si>
    <t>Aktiekapital (ska vara minst 350)**</t>
  </si>
  <si>
    <t>Överkursfonder</t>
  </si>
  <si>
    <t>Vinstmedel / (-) förluster från föregående räkenskapsperioder</t>
  </si>
  <si>
    <t>Vinst / (-) förlust enligt resultatprognosen för innevarande räkenskapsperiod</t>
  </si>
  <si>
    <t>Annat totalresultat</t>
  </si>
  <si>
    <t>(-) Avdrag (bl.a.)</t>
  </si>
  <si>
    <t>(-) Immateriella tillgångar</t>
  </si>
  <si>
    <t>PRIMÄRKAPITALTILLSKOTT AT1*</t>
  </si>
  <si>
    <t>Kapitalinstrument</t>
  </si>
  <si>
    <t>(-) Avdrag</t>
  </si>
  <si>
    <t>SUPPLEMENTÄRKAPITAL T2*</t>
  </si>
  <si>
    <t>Efterställda lån</t>
  </si>
  <si>
    <t>Närmare uppgifter lämnas av</t>
  </si>
  <si>
    <t>Debenturlån (brutto)</t>
  </si>
  <si>
    <t>Absolut minsta kapitalbas**</t>
  </si>
  <si>
    <t>KAPITALKVALITET OCH ANDELAR</t>
  </si>
  <si>
    <t>Kontroll av kapitalkvalitet***</t>
  </si>
  <si>
    <t>Minst 75 procent av primärkapitalet är kärnprimärkapital</t>
  </si>
  <si>
    <t>Supplementärkapitalet får utgöra högst en tredjedel av primärkapitalet</t>
  </si>
  <si>
    <t>Aktiekapitalet uppgår minst till kapitalkravet på 350</t>
  </si>
  <si>
    <t>KAPITALKRAV</t>
  </si>
  <si>
    <t>Krav till följd av utgivna elektroniska pengar</t>
  </si>
  <si>
    <t>Kapitalkrav till följd av kreditrisken</t>
  </si>
  <si>
    <t>KAPITALTÄCKNING</t>
  </si>
  <si>
    <t>Kapitalbas</t>
  </si>
  <si>
    <r>
      <rPr>
        <b/>
        <sz val="9"/>
        <color theme="1"/>
        <rFont val="Arial"/>
        <family val="2"/>
      </rPr>
      <t xml:space="preserve">Kapitalkrav totalt </t>
    </r>
    <r>
      <rPr>
        <i/>
        <sz val="9"/>
        <color theme="1"/>
        <rFont val="Arial"/>
        <family val="2"/>
      </rPr>
      <t>(</t>
    </r>
    <r>
      <rPr>
        <i/>
        <sz val="9"/>
        <color theme="1"/>
        <rFont val="Arial"/>
        <family val="2"/>
      </rPr>
      <t>större av kostnadsbaserade och minimikravet)</t>
    </r>
  </si>
  <si>
    <t>Överskott/underskott av kapital</t>
  </si>
  <si>
    <r>
      <rPr>
        <b/>
        <sz val="9"/>
        <color theme="1"/>
        <rFont val="Arial"/>
        <family val="2"/>
      </rPr>
      <t>Kapitaltäckningens relationstal</t>
    </r>
    <r>
      <rPr>
        <sz val="9"/>
        <color theme="1"/>
        <rFont val="Arial"/>
        <family val="2"/>
      </rPr>
      <t xml:space="preserve"> </t>
    </r>
    <r>
      <rPr>
        <i/>
        <sz val="9"/>
        <color theme="1"/>
        <rFont val="Arial"/>
        <family val="2"/>
      </rPr>
      <t>(kapitalbas / kapitalkrav)</t>
    </r>
  </si>
  <si>
    <r>
      <rPr>
        <b/>
        <sz val="9"/>
        <color theme="1"/>
        <rFont val="Arial"/>
        <family val="2"/>
      </rPr>
      <t xml:space="preserve">Kapitalkrav totalt </t>
    </r>
    <r>
      <rPr>
        <i/>
        <sz val="9"/>
        <color theme="1"/>
        <rFont val="Arial"/>
        <family val="2"/>
      </rPr>
      <t>(större av transaktionsbaserade och minimikravet)</t>
    </r>
  </si>
  <si>
    <r>
      <rPr>
        <b/>
        <sz val="9"/>
        <color theme="1"/>
        <rFont val="Arial"/>
        <family val="2"/>
      </rPr>
      <t xml:space="preserve">Kapitalkrav totalt </t>
    </r>
    <r>
      <rPr>
        <i/>
        <sz val="9"/>
        <color theme="1"/>
        <rFont val="Arial"/>
        <family val="2"/>
      </rPr>
      <t>(större av summametoden och minimikravet)</t>
    </r>
  </si>
  <si>
    <t>Institut för elektroniska pengar (endast utgivning av elektroniska pengar)****</t>
  </si>
  <si>
    <r>
      <rPr>
        <b/>
        <sz val="9"/>
        <color theme="1"/>
        <rFont val="Arial"/>
        <family val="2"/>
      </rPr>
      <t xml:space="preserve">Kapitalkrav totalt </t>
    </r>
    <r>
      <rPr>
        <i/>
        <sz val="9"/>
        <color theme="1"/>
        <rFont val="Arial"/>
        <family val="2"/>
      </rPr>
      <t>(större av 2 % kravet och minimikravet)</t>
    </r>
  </si>
  <si>
    <t>* Villkoren för kapitalinstrument som ska räknas in i kärnprimärkapitalet (CET1) framgår av 
artikel 28 i EU:s kapitalkravsförordning. Därutöver innehåller artikel 29 fler bestämmelser om 
villkoren för CET1-kapitalinstrumenten för institut som inte är i aktiebolagsform.</t>
  </si>
  <si>
    <t>Villkoren för kapitalinstrument som ska räknas in i supplementärkapitaltillskottet (T2) framgår 
av artikel 63 i EU:s kapitalkravsförordning.</t>
  </si>
  <si>
    <t>** I enlighet med kapitalkravet ska aktiekapitalet, andelskapitalet, grundkapitalet eller bolagsinsatsen i ett institut för elektroniska pengar uppgå till minst 350 000 euro. (22.7.2011/899) [RP 2/2011]</t>
  </si>
  <si>
    <t>Kapitalet skall vara tecknat i sin helhet när auktorisationen beviljas. (22.7.2011/899) [RP 2/2011]</t>
  </si>
  <si>
    <t>EU:s kapitalkravsförordning</t>
  </si>
  <si>
    <t xml:space="preserve">*** Syftet med avsnittet är att kontrollera om minimikapitalkravet uppfylls så att aktiekapitalet är tillräckligt. Dessutom kontrolleras att minst 75 procent av primärkapitalet är kärnprimärkapital och att supplementärkapitalet utgör högst en tredjedel av primärkapitalet. Om raden ger svaret att kravet inte uppfylls har kapitalet kvalitativt inte rätt proportion eller så är det inte tillräckligt för att bevilja auktorisation. </t>
  </si>
  <si>
    <t>**** Undantag: Institut för elektroniska pengar</t>
  </si>
  <si>
    <t>Om bolaget tillhandahåller endast utgivning av elektroniska pengar eller betaltjänster i anknytning till utgivning av elektroniska pengar, beräknas bolagets kapitalkrav endast med metod D i artikel 5.3 i direktivet om elektroniska pengar (2009/110/EG), dvs. 2 % av det utgivna beloppet av elektroniska pengar.</t>
  </si>
  <si>
    <t>Kapitaltäckning: Kostnadsbaserade metoden</t>
  </si>
  <si>
    <t>Bolagets prognos om utveckling av resultatet och kapitalbasen i basscenariot</t>
  </si>
  <si>
    <t>(Tusen euro)</t>
  </si>
  <si>
    <t>Aktiekapital (minst 350)</t>
  </si>
  <si>
    <t>Kapitaltäckning:</t>
  </si>
  <si>
    <t>Kapitalkrav för institut för elektroniska pengar</t>
  </si>
  <si>
    <t xml:space="preserve">Krav enligt kostnadsbaserade metoden </t>
  </si>
  <si>
    <t>2 % ytterligare krav för institut för elektroniska pengar</t>
  </si>
  <si>
    <t>Över-/underskott av kapital</t>
  </si>
  <si>
    <t xml:space="preserve">Stressat scenario 1 </t>
  </si>
  <si>
    <t>(Om det första eller sista året har lämnats tomt, visar överskotts(underskotts)trenden inte rätt utvecklingsriktning)</t>
  </si>
  <si>
    <t>Kapitaltäckning: Transaktionsbaserade metoden</t>
  </si>
  <si>
    <t xml:space="preserve">Krav enligt transaktionsbaserade metoden </t>
  </si>
  <si>
    <t>Kapitaltäckning: Summametoden</t>
  </si>
  <si>
    <t xml:space="preserve">Krav enligt summametoden </t>
  </si>
  <si>
    <t>Detta mellanblad gäller endast bolag som tillhandahåller enbart utgivning av elektroniska pengar eller betaltjänster i anknytning till utgivning av elektroniska pengar.</t>
  </si>
  <si>
    <t>Kapitaltäckning: Institut för elektroniska pengar</t>
  </si>
  <si>
    <t>2 % av medelvärdet för elektroniska pengar</t>
  </si>
  <si>
    <t>Exponerings-värde</t>
  </si>
  <si>
    <t>Krav på tillskottskapital på grund av kreditrisk</t>
  </si>
  <si>
    <t>Krav på tillskottskapital</t>
  </si>
  <si>
    <t>Netto-exponering</t>
  </si>
  <si>
    <r>
      <rPr>
        <i/>
        <sz val="9"/>
        <color theme="1"/>
        <rFont val="Arial"/>
        <family val="2"/>
      </rPr>
      <t xml:space="preserve">*Med beloppet av genomförda betalningstransaktioner avses en tolftedel av det totala beloppet </t>
    </r>
    <r>
      <rPr>
        <i/>
        <sz val="9"/>
        <color rgb="FF000000"/>
        <rFont val="Arial"/>
        <family val="2"/>
      </rPr>
      <t>av de</t>
    </r>
    <r>
      <rPr>
        <i/>
        <sz val="9"/>
        <color theme="1"/>
        <rFont val="Arial"/>
        <family val="2"/>
      </rPr>
      <t xml:space="preserve"> betalningstransaktioner som betalningsinstitutet genomfört året innan.</t>
    </r>
  </si>
  <si>
    <t>Faktor</t>
  </si>
  <si>
    <t>Beräkning av kapitalkravet med kostnadsbaserade metoden</t>
  </si>
  <si>
    <t>Krav på tillskottskapital för institut för elektroniska pengar</t>
  </si>
  <si>
    <t>Villkoren för kapitalinstrument som ska räknas in i primärkapitaltillskottet (AT1) framgår av 
artikel 52 i EU:s kapitalkravsförordning.</t>
  </si>
  <si>
    <t>Krav på kapitaltillskott på grund av kreditrisk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</si>
</sst>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General_)"/>
    <numFmt numFmtId="165" formatCode="#,##0\ &quot;mk&quot;;\-#,##0\ &quot;mk&quot;"/>
    <numFmt numFmtId="166" formatCode="[=0]0;[=1]0;&quot;VIRHE!&quot;;&quot;VIRHE!&quot;"/>
    <numFmt numFmtId="167" formatCode="&quot;&quot;;&quot;&quot;;&quot;&quot;;&quot;&quot;"/>
    <numFmt numFmtId="168" formatCode="#,##0.0"/>
    <numFmt numFmtId="169" formatCode="0.0\ %"/>
  </numFmts>
  <fonts count="60"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sz val="12"/>
      <color theme="1"/>
      <name val="Arial"/>
      <family val="2"/>
    </font>
    <font>
      <sz val="10"/>
      <name val="Courier"/>
      <family val="3"/>
    </font>
    <font>
      <sz val="11"/>
      <color theme="1"/>
      <name val="Arial"/>
      <family val="2"/>
    </font>
    <font>
      <sz val="10"/>
      <name val="Arial"/>
      <family val="2"/>
    </font>
    <font>
      <sz val="9"/>
      <name val="Arial"/>
      <family val="2"/>
    </font>
    <font>
      <sz val="12"/>
      <color indexed="8"/>
      <name val="Arial"/>
      <family val="2"/>
    </font>
    <font>
      <b/>
      <sz val="9"/>
      <color indexed="8"/>
      <name val="Arial"/>
      <family val="2"/>
    </font>
    <font>
      <sz val="9"/>
      <color indexed="8"/>
      <name val="Arial"/>
      <family val="2"/>
    </font>
    <font>
      <sz val="11"/>
      <name val="Arial"/>
      <family val="2"/>
    </font>
    <font>
      <b/>
      <sz val="12"/>
      <color indexed="8"/>
      <name val="Arial"/>
      <family val="2"/>
    </font>
    <font>
      <sz val="22"/>
      <color rgb="FF000000"/>
      <name val="Arial"/>
      <family val="2"/>
    </font>
    <font>
      <b/>
      <sz val="9"/>
      <name val="Arial"/>
      <family val="2"/>
    </font>
    <font>
      <sz val="9"/>
      <color rgb="FF000000"/>
      <name val="Arial"/>
      <family val="2"/>
    </font>
    <font>
      <sz val="24"/>
      <color rgb="FF000000"/>
      <name val="Arial"/>
      <family val="2"/>
    </font>
    <font>
      <b/>
      <sz val="12"/>
      <color rgb="FF000000"/>
      <name val="Arial"/>
      <family val="2"/>
    </font>
    <font>
      <b/>
      <u/>
      <sz val="9"/>
      <color indexed="8"/>
      <name val="Arial"/>
      <family val="2"/>
    </font>
    <font>
      <sz val="8"/>
      <name val="Arial"/>
      <family val="2"/>
    </font>
    <font>
      <b/>
      <u/>
      <sz val="10"/>
      <color indexed="8"/>
      <name val="Arial"/>
      <family val="2"/>
    </font>
    <font>
      <b/>
      <sz val="10"/>
      <color indexed="8"/>
      <name val="Arial"/>
      <family val="2"/>
    </font>
    <font>
      <sz val="9"/>
      <color theme="1"/>
      <name val="Arial"/>
      <family val="2"/>
    </font>
    <font>
      <b/>
      <sz val="8"/>
      <name val="Arial"/>
      <family val="2"/>
    </font>
    <font>
      <sz val="11"/>
      <name val="Times New Roman"/>
      <family val="1"/>
    </font>
    <font>
      <sz val="11"/>
      <color indexed="8"/>
      <name val="Arial"/>
      <family val="2"/>
    </font>
    <font>
      <b/>
      <i/>
      <sz val="11"/>
      <color indexed="8"/>
      <name val="Arial"/>
      <family val="2"/>
    </font>
    <font>
      <b/>
      <sz val="11"/>
      <color indexed="8"/>
      <name val="Arial"/>
      <family val="2"/>
    </font>
    <font>
      <b/>
      <sz val="11"/>
      <color rgb="FF000000"/>
      <name val="Arial"/>
      <family val="2"/>
    </font>
    <font>
      <b/>
      <u/>
      <sz val="11"/>
      <color theme="1"/>
      <name val="Arial"/>
      <family val="2"/>
    </font>
    <font>
      <b/>
      <sz val="11"/>
      <color theme="1"/>
      <name val="Arial"/>
      <family val="2"/>
    </font>
    <font>
      <b/>
      <sz val="14"/>
      <color theme="1"/>
      <name val="Aptos Narrow"/>
      <family val="2"/>
      <scheme val="minor"/>
    </font>
    <font>
      <b/>
      <sz val="11"/>
      <color rgb="FFFF0000"/>
      <name val="Arial"/>
      <family val="2"/>
    </font>
    <font>
      <sz val="28"/>
      <color rgb="FF000000"/>
      <name val="Arial"/>
      <family val="2"/>
    </font>
    <font>
      <b/>
      <sz val="10"/>
      <color rgb="FF000000"/>
      <name val="Arial"/>
      <family val="2"/>
    </font>
    <font>
      <b/>
      <sz val="9"/>
      <color theme="1"/>
      <name val="Arial"/>
      <family val="2"/>
    </font>
    <font>
      <i/>
      <sz val="9"/>
      <color theme="1"/>
      <name val="Arial"/>
      <family val="2"/>
    </font>
    <font>
      <sz val="10"/>
      <color rgb="FF000000"/>
      <name val="Arial"/>
      <family val="2"/>
    </font>
    <font>
      <b/>
      <sz val="9"/>
      <color rgb="FF000000"/>
      <name val="Arial"/>
      <family val="2"/>
    </font>
    <font>
      <i/>
      <sz val="10"/>
      <color rgb="FF000000"/>
      <name val="Arial"/>
      <family val="2"/>
    </font>
    <font>
      <i/>
      <sz val="9"/>
      <color rgb="FF000000"/>
      <name val="Arial"/>
      <family val="2"/>
    </font>
    <font>
      <i/>
      <sz val="8"/>
      <name val="Arial"/>
      <family val="2"/>
    </font>
    <font>
      <i/>
      <sz val="9"/>
      <name val="Arial"/>
      <family val="2"/>
    </font>
    <font>
      <b/>
      <i/>
      <sz val="9"/>
      <color indexed="8"/>
      <name val="Arial"/>
      <family val="2"/>
    </font>
    <font>
      <b/>
      <sz val="28"/>
      <color rgb="FF000000"/>
      <name val="Arial"/>
      <family val="2"/>
    </font>
    <font>
      <b/>
      <i/>
      <sz val="10"/>
      <name val="Arial"/>
      <family val="2"/>
    </font>
    <font>
      <b/>
      <sz val="15"/>
      <color theme="1"/>
      <name val="Arial"/>
      <family val="2"/>
    </font>
    <font>
      <b/>
      <u/>
      <sz val="9"/>
      <color theme="3" tint="0.249977111117893"/>
      <name val="Arial"/>
      <family val="2"/>
    </font>
    <font>
      <b/>
      <sz val="9"/>
      <color theme="3" tint="0.249977111117893"/>
      <name val="Arial"/>
      <family val="2"/>
    </font>
    <font>
      <b/>
      <i/>
      <sz val="9"/>
      <color theme="1"/>
      <name val="Arial"/>
      <family val="2"/>
    </font>
    <font>
      <b/>
      <u/>
      <sz val="9"/>
      <color theme="1"/>
      <name val="Arial"/>
      <family val="2"/>
    </font>
    <font>
      <b/>
      <u/>
      <sz val="9"/>
      <name val="Arial"/>
      <family val="2"/>
    </font>
    <font>
      <sz val="9"/>
      <color theme="1"/>
      <name val="Aptos Narrow"/>
      <family val="2"/>
      <scheme val="minor"/>
    </font>
    <font>
      <b/>
      <sz val="12"/>
      <color theme="4" tint="-0.249977111117893"/>
      <name val="Arial"/>
      <family val="2"/>
    </font>
    <font>
      <i/>
      <sz val="9"/>
      <color theme="1"/>
      <name val="Aptos Narrow"/>
      <family val="2"/>
      <scheme val="minor"/>
    </font>
    <font>
      <u/>
      <sz val="9"/>
      <color theme="10"/>
      <name val="Aptos Narrow"/>
      <family val="2"/>
      <scheme val="minor"/>
    </font>
    <font>
      <sz val="9"/>
      <name val="Aptos Narrow"/>
      <family val="2"/>
      <scheme val="minor"/>
    </font>
    <font>
      <b/>
      <i/>
      <sz val="9"/>
      <color rgb="FF000000"/>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89999084444715716"/>
        <bgColor indexed="64"/>
      </patternFill>
    </fill>
    <fill>
      <patternFill patternType="solid">
        <fgColor rgb="FFFFFFFF"/>
        <bgColor indexed="64"/>
      </patternFill>
    </fill>
    <fill>
      <patternFill patternType="lightGray">
        <bgColor indexed="22"/>
      </patternFill>
    </fill>
    <fill>
      <patternFill patternType="solid">
        <fgColor rgb="FFA7A9AC"/>
        <bgColor indexed="64"/>
      </patternFill>
    </fill>
    <fill>
      <patternFill patternType="solid">
        <fgColor theme="2" tint="-9.9978637043366805E-2"/>
        <bgColor indexed="64"/>
      </patternFill>
    </fill>
    <fill>
      <patternFill patternType="solid">
        <fgColor indexed="9"/>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rgb="FF003882"/>
      </left>
      <right style="thin">
        <color rgb="FF003882"/>
      </right>
      <top style="thin">
        <color rgb="FF003882"/>
      </top>
      <bottom style="thin">
        <color rgb="FF00388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rgb="FF003882"/>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rgb="FF003882"/>
      </right>
      <top/>
      <bottom style="thin">
        <color indexed="64"/>
      </bottom>
      <diagonal/>
    </border>
    <border>
      <left style="thin">
        <color rgb="FF003882"/>
      </left>
      <right/>
      <top/>
      <bottom style="thin">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rgb="FF000000"/>
      </bottom>
      <diagonal/>
    </border>
    <border>
      <left style="thin">
        <color rgb="FF003882"/>
      </left>
      <right/>
      <top style="thin">
        <color rgb="FF003882"/>
      </top>
      <bottom style="thin">
        <color rgb="FF003882"/>
      </bottom>
      <diagonal/>
    </border>
    <border>
      <left/>
      <right style="thin">
        <color rgb="FF003882"/>
      </right>
      <top style="thin">
        <color rgb="FF003882"/>
      </top>
      <bottom style="thin">
        <color rgb="FF003882"/>
      </bottom>
      <diagonal/>
    </border>
    <border>
      <left style="thin">
        <color rgb="FF003882"/>
      </left>
      <right style="thin">
        <color indexed="64"/>
      </right>
      <top style="thin">
        <color rgb="FF003882"/>
      </top>
      <bottom style="thin">
        <color rgb="FF003882"/>
      </bottom>
      <diagonal/>
    </border>
    <border>
      <left style="thin">
        <color indexed="64"/>
      </left>
      <right style="thin">
        <color rgb="FF000000"/>
      </right>
      <top style="thin">
        <color rgb="FF000000"/>
      </top>
      <bottom/>
      <diagonal/>
    </border>
    <border>
      <left style="thin">
        <color rgb="FF003882"/>
      </left>
      <right style="thin">
        <color rgb="FF003882"/>
      </right>
      <top style="thin">
        <color rgb="FF003882"/>
      </top>
      <bottom/>
      <diagonal/>
    </border>
    <border>
      <left/>
      <right style="thin">
        <color rgb="FF003882"/>
      </right>
      <top style="thin">
        <color rgb="FF003882"/>
      </top>
      <bottom/>
      <diagonal/>
    </border>
    <border>
      <left style="thin">
        <color rgb="FF003882"/>
      </left>
      <right/>
      <top style="thin">
        <color rgb="FF003882"/>
      </top>
      <bottom/>
      <diagonal/>
    </border>
    <border>
      <left style="thin">
        <color indexed="64"/>
      </left>
      <right style="thin">
        <color rgb="FF000000"/>
      </right>
      <top style="thin">
        <color rgb="FF000000"/>
      </top>
      <bottom style="thin">
        <color indexed="64"/>
      </bottom>
      <diagonal/>
    </border>
    <border>
      <left style="thin">
        <color rgb="FF003882"/>
      </left>
      <right style="thin">
        <color rgb="FF003882"/>
      </right>
      <top style="thin">
        <color rgb="FF003882"/>
      </top>
      <bottom style="thin">
        <color indexed="64"/>
      </bottom>
      <diagonal/>
    </border>
    <border>
      <left style="thin">
        <color rgb="FF003882"/>
      </left>
      <right/>
      <top style="thin">
        <color rgb="FF003882"/>
      </top>
      <bottom style="thin">
        <color indexed="64"/>
      </bottom>
      <diagonal/>
    </border>
    <border>
      <left/>
      <right style="thin">
        <color rgb="FF003882"/>
      </right>
      <top style="thin">
        <color rgb="FF003882"/>
      </top>
      <bottom style="thin">
        <color indexed="64"/>
      </bottom>
      <diagonal/>
    </border>
    <border>
      <left/>
      <right/>
      <top style="thin">
        <color rgb="FF003882"/>
      </top>
      <bottom style="thin">
        <color indexed="64"/>
      </bottom>
      <diagonal/>
    </border>
    <border>
      <left style="thin">
        <color indexed="64"/>
      </left>
      <right style="thin">
        <color rgb="FF000000"/>
      </right>
      <top style="thin">
        <color indexed="64"/>
      </top>
      <bottom style="thin">
        <color rgb="FF000000"/>
      </bottom>
      <diagonal/>
    </border>
    <border>
      <left style="thin">
        <color rgb="FF003882"/>
      </left>
      <right style="thin">
        <color indexed="64"/>
      </right>
      <top style="thin">
        <color rgb="FF003882"/>
      </top>
      <bottom/>
      <diagonal/>
    </border>
    <border>
      <left style="thin">
        <color rgb="FF003882"/>
      </left>
      <right style="thin">
        <color indexed="64"/>
      </right>
      <top style="thin">
        <color rgb="FF003882"/>
      </top>
      <bottom style="thin">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7">
    <xf numFmtId="0" fontId="0" fillId="0" borderId="0"/>
    <xf numFmtId="9" fontId="1" fillId="0" borderId="0" applyFont="0" applyFill="0" applyBorder="0" applyAlignment="0" applyProtection="0"/>
    <xf numFmtId="0" fontId="4" fillId="0" borderId="0" applyNumberFormat="0" applyFill="0" applyBorder="0" applyAlignment="0" applyProtection="0"/>
    <xf numFmtId="164" fontId="6" fillId="0" borderId="0"/>
    <xf numFmtId="0" fontId="8" fillId="0" borderId="0"/>
    <xf numFmtId="0" fontId="10" fillId="0" borderId="0"/>
    <xf numFmtId="165" fontId="6" fillId="0" borderId="0"/>
    <xf numFmtId="0" fontId="1" fillId="0" borderId="0"/>
    <xf numFmtId="164" fontId="6" fillId="0" borderId="0"/>
    <xf numFmtId="0" fontId="1" fillId="0" borderId="0"/>
    <xf numFmtId="0" fontId="26" fillId="0" borderId="0"/>
    <xf numFmtId="0" fontId="36" fillId="6" borderId="41">
      <alignment vertical="top" wrapText="1"/>
    </xf>
    <xf numFmtId="0" fontId="36" fillId="6" borderId="41">
      <alignment horizontal="left" vertical="top" wrapText="1" indent="1"/>
    </xf>
    <xf numFmtId="0" fontId="39" fillId="6" borderId="41">
      <alignment horizontal="left" vertical="top" wrapText="1" indent="2"/>
    </xf>
    <xf numFmtId="0" fontId="39" fillId="6" borderId="41">
      <alignment horizontal="left" vertical="top" wrapText="1" indent="3"/>
    </xf>
    <xf numFmtId="0" fontId="41" fillId="6" borderId="41">
      <alignment horizontal="left" vertical="top" wrapText="1" indent="4"/>
    </xf>
    <xf numFmtId="0" fontId="41" fillId="6" borderId="41">
      <alignment horizontal="left" vertical="top" wrapText="1" indent="5"/>
    </xf>
  </cellStyleXfs>
  <cellXfs count="487">
    <xf numFmtId="0" fontId="0" fillId="0" borderId="0" xfId="0"/>
    <xf numFmtId="0" fontId="0" fillId="3" borderId="0" xfId="0" applyFill="1" applyAlignment="1">
      <alignment wrapText="1"/>
    </xf>
    <xf numFmtId="0" fontId="0" fillId="0" borderId="0" xfId="0" applyAlignment="1">
      <alignment wrapText="1"/>
    </xf>
    <xf numFmtId="0" fontId="3" fillId="3" borderId="0" xfId="0" applyFont="1" applyFill="1" applyAlignment="1">
      <alignment wrapText="1"/>
    </xf>
    <xf numFmtId="0" fontId="3" fillId="0" borderId="0" xfId="0" applyFont="1" applyAlignment="1">
      <alignment wrapText="1"/>
    </xf>
    <xf numFmtId="0" fontId="3" fillId="0" borderId="0" xfId="0" applyFont="1"/>
    <xf numFmtId="0" fontId="0" fillId="3" borderId="0" xfId="0" applyFill="1"/>
    <xf numFmtId="0" fontId="7" fillId="3" borderId="0" xfId="0" applyFont="1" applyFill="1"/>
    <xf numFmtId="0" fontId="7" fillId="0" borderId="0" xfId="0" applyFont="1"/>
    <xf numFmtId="0" fontId="8" fillId="0" borderId="0" xfId="4"/>
    <xf numFmtId="0" fontId="9" fillId="0" borderId="0" xfId="4" applyFont="1"/>
    <xf numFmtId="0" fontId="11" fillId="0" borderId="0" xfId="5" applyFont="1" applyAlignment="1">
      <alignment horizontal="left"/>
    </xf>
    <xf numFmtId="0" fontId="11" fillId="0" borderId="0" xfId="5" applyFont="1" applyAlignment="1">
      <alignment horizontal="center"/>
    </xf>
    <xf numFmtId="0" fontId="12" fillId="0" borderId="0" xfId="5" applyFont="1"/>
    <xf numFmtId="164" fontId="13" fillId="0" borderId="0" xfId="6" applyNumberFormat="1" applyFont="1" applyAlignment="1">
      <alignment horizontal="left" vertical="center"/>
    </xf>
    <xf numFmtId="0" fontId="12" fillId="0" borderId="0" xfId="5" applyFont="1" applyAlignment="1">
      <alignment horizontal="center"/>
    </xf>
    <xf numFmtId="0" fontId="12" fillId="0" borderId="0" xfId="7" applyFont="1" applyAlignment="1">
      <alignment horizontal="left" vertical="center"/>
    </xf>
    <xf numFmtId="14" fontId="12" fillId="0" borderId="0" xfId="7" quotePrefix="1" applyNumberFormat="1" applyFont="1" applyAlignment="1">
      <alignment horizontal="center" vertical="center"/>
    </xf>
    <xf numFmtId="0" fontId="11" fillId="0" borderId="0" xfId="5" applyFont="1"/>
    <xf numFmtId="0" fontId="11" fillId="0" borderId="0" xfId="7" applyFont="1" applyAlignment="1">
      <alignment vertical="center"/>
    </xf>
    <xf numFmtId="0" fontId="12" fillId="0" borderId="0" xfId="7" applyFont="1" applyAlignment="1">
      <alignment vertical="center"/>
    </xf>
    <xf numFmtId="0" fontId="12" fillId="0" borderId="0" xfId="7" quotePrefix="1" applyFont="1" applyAlignment="1">
      <alignment vertical="center"/>
    </xf>
    <xf numFmtId="4" fontId="11" fillId="0" borderId="0" xfId="7" applyNumberFormat="1" applyFont="1" applyAlignment="1">
      <alignment vertical="center"/>
    </xf>
    <xf numFmtId="164" fontId="9" fillId="0" borderId="0" xfId="3" applyFont="1" applyAlignment="1">
      <alignment vertical="top" wrapText="1"/>
    </xf>
    <xf numFmtId="166" fontId="9" fillId="6" borderId="6" xfId="3" applyNumberFormat="1" applyFont="1" applyFill="1" applyBorder="1" applyAlignment="1" applyProtection="1">
      <alignment horizontal="center" vertical="center"/>
      <protection locked="0"/>
    </xf>
    <xf numFmtId="164" fontId="9" fillId="0" borderId="0" xfId="3" applyFont="1"/>
    <xf numFmtId="164" fontId="9" fillId="0" borderId="0" xfId="8" applyFont="1" applyAlignment="1">
      <alignment vertical="top"/>
    </xf>
    <xf numFmtId="164" fontId="16" fillId="0" borderId="0" xfId="8" applyFont="1" applyAlignment="1">
      <alignment vertical="top"/>
    </xf>
    <xf numFmtId="164" fontId="9" fillId="0" borderId="0" xfId="3" applyFont="1" applyAlignment="1">
      <alignment vertical="top"/>
    </xf>
    <xf numFmtId="0" fontId="12" fillId="0" borderId="0" xfId="5" applyFont="1" applyAlignment="1">
      <alignment horizontal="left"/>
    </xf>
    <xf numFmtId="49" fontId="17" fillId="6" borderId="0" xfId="3" applyNumberFormat="1" applyFont="1" applyFill="1" applyAlignment="1">
      <alignment horizontal="center" vertical="center"/>
    </xf>
    <xf numFmtId="49" fontId="9" fillId="0" borderId="0" xfId="3" quotePrefix="1" applyNumberFormat="1" applyFont="1" applyAlignment="1">
      <alignment horizontal="center" vertical="center"/>
    </xf>
    <xf numFmtId="0" fontId="9" fillId="0" borderId="0" xfId="4" applyFont="1" applyAlignment="1">
      <alignment horizontal="center"/>
    </xf>
    <xf numFmtId="164" fontId="9" fillId="0" borderId="0" xfId="3" quotePrefix="1" applyFont="1" applyAlignment="1">
      <alignment horizontal="center" vertical="center"/>
    </xf>
    <xf numFmtId="164" fontId="17" fillId="6" borderId="0" xfId="3" applyFont="1" applyFill="1"/>
    <xf numFmtId="0" fontId="9" fillId="7" borderId="0" xfId="5" applyFont="1" applyFill="1"/>
    <xf numFmtId="0" fontId="12" fillId="7" borderId="0" xfId="5" applyFont="1" applyFill="1"/>
    <xf numFmtId="0" fontId="18" fillId="6" borderId="0" xfId="5" applyFont="1" applyFill="1" applyAlignment="1">
      <alignment horizontal="center" vertical="center"/>
    </xf>
    <xf numFmtId="0" fontId="12" fillId="0" borderId="0" xfId="7" applyFont="1" applyAlignment="1">
      <alignment vertical="center" wrapText="1"/>
    </xf>
    <xf numFmtId="0" fontId="11" fillId="4" borderId="10" xfId="7" applyFont="1" applyFill="1" applyBorder="1" applyAlignment="1">
      <alignment horizontal="center" vertical="center" wrapText="1"/>
    </xf>
    <xf numFmtId="0" fontId="12" fillId="0" borderId="0" xfId="7" applyFont="1" applyAlignment="1">
      <alignment horizontal="left" vertical="center" wrapText="1"/>
    </xf>
    <xf numFmtId="0" fontId="11" fillId="0" borderId="0" xfId="7" applyFont="1" applyAlignment="1">
      <alignment horizontal="left" vertical="center" wrapText="1"/>
    </xf>
    <xf numFmtId="49" fontId="9" fillId="0" borderId="0" xfId="8" applyNumberFormat="1" applyFont="1" applyAlignment="1">
      <alignment horizontal="left"/>
    </xf>
    <xf numFmtId="3" fontId="9" fillId="6" borderId="6" xfId="3" applyNumberFormat="1" applyFont="1" applyFill="1" applyBorder="1" applyAlignment="1" applyProtection="1">
      <alignment horizontal="right" vertical="center"/>
      <protection locked="0"/>
    </xf>
    <xf numFmtId="3" fontId="9" fillId="5" borderId="1" xfId="3" applyNumberFormat="1" applyFont="1" applyFill="1" applyBorder="1" applyAlignment="1">
      <alignment vertical="center"/>
    </xf>
    <xf numFmtId="49" fontId="9" fillId="0" borderId="0" xfId="8" applyNumberFormat="1" applyFont="1" applyAlignment="1">
      <alignment horizontal="left" indent="2"/>
    </xf>
    <xf numFmtId="49" fontId="9" fillId="0" borderId="0" xfId="8" applyNumberFormat="1" applyFont="1" applyAlignment="1">
      <alignment horizontal="left" indent="4"/>
    </xf>
    <xf numFmtId="49" fontId="9" fillId="0" borderId="0" xfId="8" applyNumberFormat="1" applyFont="1" applyAlignment="1">
      <alignment horizontal="left" wrapText="1" indent="2"/>
    </xf>
    <xf numFmtId="0" fontId="15" fillId="6" borderId="0" xfId="5" applyFont="1" applyFill="1" applyAlignment="1">
      <alignment horizontal="left" vertical="center"/>
    </xf>
    <xf numFmtId="3" fontId="9" fillId="5" borderId="1" xfId="8" applyNumberFormat="1" applyFont="1" applyFill="1" applyBorder="1" applyAlignment="1">
      <alignment vertical="center"/>
    </xf>
    <xf numFmtId="164" fontId="9" fillId="0" borderId="0" xfId="8" applyFont="1"/>
    <xf numFmtId="3" fontId="9" fillId="6" borderId="6" xfId="8" applyNumberFormat="1" applyFont="1" applyFill="1" applyBorder="1" applyAlignment="1" applyProtection="1">
      <alignment horizontal="right" vertical="center"/>
      <protection locked="0"/>
    </xf>
    <xf numFmtId="49" fontId="9" fillId="0" borderId="0" xfId="8" applyNumberFormat="1" applyFont="1" applyAlignment="1">
      <alignment horizontal="left" wrapText="1"/>
    </xf>
    <xf numFmtId="0" fontId="16" fillId="0" borderId="0" xfId="4" applyFont="1"/>
    <xf numFmtId="164" fontId="9" fillId="0" borderId="0" xfId="8" applyFont="1" applyAlignment="1">
      <alignment vertical="center"/>
    </xf>
    <xf numFmtId="0" fontId="12" fillId="0" borderId="0" xfId="9" applyFont="1" applyAlignment="1">
      <alignment vertical="center"/>
    </xf>
    <xf numFmtId="0" fontId="12" fillId="0" borderId="0" xfId="9" applyFont="1"/>
    <xf numFmtId="0" fontId="12" fillId="0" borderId="0" xfId="9" applyFont="1" applyAlignment="1">
      <alignment horizontal="center" vertical="center"/>
    </xf>
    <xf numFmtId="0" fontId="11" fillId="0" borderId="0" xfId="9" applyFont="1" applyAlignment="1">
      <alignment horizontal="center" vertical="center"/>
    </xf>
    <xf numFmtId="0" fontId="20" fillId="0" borderId="0" xfId="9" applyFont="1" applyAlignment="1">
      <alignment horizontal="left"/>
    </xf>
    <xf numFmtId="164" fontId="9" fillId="0" borderId="0" xfId="6" applyNumberFormat="1" applyFont="1" applyAlignment="1">
      <alignment horizontal="left" vertical="center"/>
    </xf>
    <xf numFmtId="0" fontId="12" fillId="0" borderId="0" xfId="9" applyFont="1" applyAlignment="1">
      <alignment horizontal="right" vertical="center"/>
    </xf>
    <xf numFmtId="14" fontId="12" fillId="0" borderId="0" xfId="9" applyNumberFormat="1" applyFont="1" applyAlignment="1">
      <alignment horizontal="center" vertical="center"/>
    </xf>
    <xf numFmtId="3" fontId="9" fillId="0" borderId="0" xfId="4" applyNumberFormat="1" applyFont="1" applyAlignment="1">
      <alignment horizontal="center" vertical="center" wrapText="1"/>
    </xf>
    <xf numFmtId="0" fontId="12" fillId="0" borderId="0" xfId="9" applyFont="1" applyAlignment="1">
      <alignment horizontal="center"/>
    </xf>
    <xf numFmtId="0" fontId="14" fillId="0" borderId="0" xfId="9" applyFont="1" applyAlignment="1">
      <alignment vertical="center"/>
    </xf>
    <xf numFmtId="3" fontId="21" fillId="0" borderId="0" xfId="4" applyNumberFormat="1" applyFont="1" applyAlignment="1">
      <alignment horizontal="right" vertical="center"/>
    </xf>
    <xf numFmtId="0" fontId="11" fillId="0" borderId="0" xfId="9" applyFont="1" applyAlignment="1">
      <alignment vertical="center"/>
    </xf>
    <xf numFmtId="0" fontId="12" fillId="0" borderId="0" xfId="9" quotePrefix="1" applyFont="1" applyAlignment="1">
      <alignment vertical="center"/>
    </xf>
    <xf numFmtId="4" fontId="11" fillId="0" borderId="0" xfId="9" applyNumberFormat="1" applyFont="1" applyAlignment="1">
      <alignment vertical="center"/>
    </xf>
    <xf numFmtId="0" fontId="16" fillId="0" borderId="0" xfId="4" applyFont="1" applyAlignment="1">
      <alignment horizontal="left" vertical="center"/>
    </xf>
    <xf numFmtId="0" fontId="22" fillId="0" borderId="0" xfId="9" applyFont="1" applyAlignment="1">
      <alignment horizontal="left"/>
    </xf>
    <xf numFmtId="0" fontId="20" fillId="0" borderId="0" xfId="9" applyFont="1"/>
    <xf numFmtId="0" fontId="16" fillId="4" borderId="11" xfId="4" applyFont="1" applyFill="1" applyBorder="1" applyAlignment="1">
      <alignment horizontal="right" vertical="center" indent="1"/>
    </xf>
    <xf numFmtId="0" fontId="11" fillId="4" borderId="12" xfId="9" applyFont="1" applyFill="1" applyBorder="1" applyAlignment="1">
      <alignment horizontal="center"/>
    </xf>
    <xf numFmtId="0" fontId="11" fillId="4" borderId="13" xfId="9" applyFont="1" applyFill="1" applyBorder="1" applyAlignment="1">
      <alignment horizontal="center"/>
    </xf>
    <xf numFmtId="0" fontId="11" fillId="4" borderId="16" xfId="9" applyFont="1" applyFill="1" applyBorder="1" applyAlignment="1">
      <alignment horizontal="right" indent="1"/>
    </xf>
    <xf numFmtId="3" fontId="12" fillId="5" borderId="17" xfId="9" applyNumberFormat="1" applyFont="1" applyFill="1" applyBorder="1"/>
    <xf numFmtId="3" fontId="12" fillId="5" borderId="18" xfId="9" applyNumberFormat="1" applyFont="1" applyFill="1" applyBorder="1"/>
    <xf numFmtId="0" fontId="23" fillId="0" borderId="0" xfId="9" applyFont="1" applyAlignment="1">
      <alignment horizontal="left"/>
    </xf>
    <xf numFmtId="0" fontId="22" fillId="0" borderId="0" xfId="9" applyFont="1"/>
    <xf numFmtId="0" fontId="11" fillId="0" borderId="0" xfId="9" applyFont="1"/>
    <xf numFmtId="0" fontId="16" fillId="0" borderId="19" xfId="4" applyFont="1" applyBorder="1" applyAlignment="1">
      <alignment horizontal="center" vertical="center" wrapText="1"/>
    </xf>
    <xf numFmtId="0" fontId="16" fillId="0" borderId="4" xfId="4" applyFont="1" applyBorder="1" applyAlignment="1">
      <alignment horizontal="center" vertical="center" wrapText="1"/>
    </xf>
    <xf numFmtId="9" fontId="9" fillId="0" borderId="1" xfId="4" applyNumberFormat="1" applyFont="1" applyBorder="1" applyAlignment="1">
      <alignment horizontal="center" vertical="center"/>
    </xf>
    <xf numFmtId="0" fontId="16" fillId="0" borderId="1" xfId="4" applyFont="1" applyBorder="1" applyAlignment="1">
      <alignment horizontal="left" vertical="center" wrapText="1"/>
    </xf>
    <xf numFmtId="3" fontId="9" fillId="5" borderId="1" xfId="4" applyNumberFormat="1" applyFont="1" applyFill="1" applyBorder="1" applyAlignment="1">
      <alignment horizontal="right" vertical="center" wrapText="1"/>
    </xf>
    <xf numFmtId="0" fontId="24" fillId="6" borderId="6" xfId="4" applyFont="1" applyFill="1" applyBorder="1" applyProtection="1">
      <protection locked="0"/>
    </xf>
    <xf numFmtId="49" fontId="12" fillId="0" borderId="0" xfId="9" applyNumberFormat="1" applyFont="1" applyAlignment="1">
      <alignment vertical="center"/>
    </xf>
    <xf numFmtId="0" fontId="25" fillId="0" borderId="3" xfId="4" applyFont="1" applyBorder="1" applyAlignment="1">
      <alignment horizontal="left" wrapText="1"/>
    </xf>
    <xf numFmtId="0" fontId="24" fillId="8" borderId="0" xfId="4" applyFont="1" applyFill="1"/>
    <xf numFmtId="0" fontId="24" fillId="8" borderId="3" xfId="4" applyFont="1" applyFill="1" applyBorder="1"/>
    <xf numFmtId="0" fontId="9" fillId="0" borderId="1" xfId="4" applyFont="1" applyBorder="1" applyAlignment="1">
      <alignment horizontal="left" vertical="center" wrapText="1"/>
    </xf>
    <xf numFmtId="3" fontId="24" fillId="6" borderId="6" xfId="4" applyNumberFormat="1" applyFont="1" applyFill="1" applyBorder="1" applyProtection="1">
      <protection locked="0"/>
    </xf>
    <xf numFmtId="49" fontId="12" fillId="0" borderId="0" xfId="9" applyNumberFormat="1" applyFont="1" applyAlignment="1">
      <alignment horizontal="center" vertical="center"/>
    </xf>
    <xf numFmtId="0" fontId="9" fillId="0" borderId="1" xfId="10" applyFont="1" applyBorder="1" applyAlignment="1">
      <alignment horizontal="left" vertical="center"/>
    </xf>
    <xf numFmtId="167" fontId="21" fillId="0" borderId="0" xfId="10" applyNumberFormat="1" applyFont="1" applyAlignment="1">
      <alignment horizontal="center" vertical="center"/>
    </xf>
    <xf numFmtId="3" fontId="25" fillId="6" borderId="21" xfId="4" applyNumberFormat="1" applyFont="1" applyFill="1" applyBorder="1" applyAlignment="1" applyProtection="1">
      <alignment horizontal="left" wrapText="1"/>
      <protection locked="0"/>
    </xf>
    <xf numFmtId="0" fontId="24" fillId="8" borderId="22" xfId="4" applyFont="1" applyFill="1" applyBorder="1"/>
    <xf numFmtId="9" fontId="9" fillId="0" borderId="20" xfId="4" applyNumberFormat="1" applyFont="1" applyBorder="1" applyAlignment="1">
      <alignment horizontal="left" indent="2"/>
    </xf>
    <xf numFmtId="0" fontId="24" fillId="8" borderId="23" xfId="4" applyFont="1" applyFill="1" applyBorder="1"/>
    <xf numFmtId="0" fontId="24" fillId="8" borderId="24" xfId="4" applyFont="1" applyFill="1" applyBorder="1"/>
    <xf numFmtId="0" fontId="9" fillId="0" borderId="20" xfId="4" applyFont="1" applyBorder="1" applyAlignment="1">
      <alignment horizontal="left" vertical="center" wrapText="1" indent="2"/>
    </xf>
    <xf numFmtId="0" fontId="24" fillId="8" borderId="25" xfId="4" applyFont="1" applyFill="1" applyBorder="1"/>
    <xf numFmtId="0" fontId="23" fillId="0" borderId="0" xfId="9" applyFont="1"/>
    <xf numFmtId="0" fontId="0" fillId="0" borderId="0" xfId="0" applyAlignment="1">
      <alignment horizontal="center"/>
    </xf>
    <xf numFmtId="0" fontId="1" fillId="0" borderId="0" xfId="0" applyFont="1"/>
    <xf numFmtId="0" fontId="13" fillId="0" borderId="0" xfId="7" applyFont="1" applyAlignment="1">
      <alignment vertical="center"/>
    </xf>
    <xf numFmtId="0" fontId="27" fillId="0" borderId="0" xfId="7" applyFont="1" applyAlignment="1">
      <alignment horizontal="right" vertical="center"/>
    </xf>
    <xf numFmtId="14" fontId="27" fillId="0" borderId="0" xfId="7" quotePrefix="1" applyNumberFormat="1" applyFont="1" applyAlignment="1">
      <alignment horizontal="center" vertical="center"/>
    </xf>
    <xf numFmtId="0" fontId="28" fillId="0" borderId="0" xfId="7" applyFont="1" applyAlignment="1">
      <alignment vertical="center"/>
    </xf>
    <xf numFmtId="0" fontId="27" fillId="0" borderId="0" xfId="7" applyFont="1" applyAlignment="1">
      <alignment vertical="center"/>
    </xf>
    <xf numFmtId="0" fontId="27" fillId="0" borderId="0" xfId="7" applyFont="1"/>
    <xf numFmtId="0" fontId="29" fillId="0" borderId="0" xfId="7" applyFont="1" applyAlignment="1">
      <alignment vertical="center"/>
    </xf>
    <xf numFmtId="0" fontId="30" fillId="6" borderId="0" xfId="4" applyFont="1" applyFill="1" applyAlignment="1">
      <alignment vertical="center"/>
    </xf>
    <xf numFmtId="4" fontId="29" fillId="0" borderId="0" xfId="7" applyNumberFormat="1" applyFont="1" applyAlignment="1">
      <alignment vertical="center"/>
    </xf>
    <xf numFmtId="0" fontId="0" fillId="0" borderId="0" xfId="0" applyAlignment="1">
      <alignment vertical="top"/>
    </xf>
    <xf numFmtId="10" fontId="7" fillId="0" borderId="0" xfId="0" applyNumberFormat="1"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center"/>
    </xf>
    <xf numFmtId="3" fontId="0" fillId="0" borderId="0" xfId="0" applyNumberFormat="1" applyAlignment="1">
      <alignment horizontal="center" vertical="center"/>
    </xf>
    <xf numFmtId="0" fontId="0" fillId="0" borderId="0" xfId="0" applyAlignment="1">
      <alignment horizontal="center" vertical="center"/>
    </xf>
    <xf numFmtId="3" fontId="3" fillId="0" borderId="0" xfId="0" applyNumberFormat="1" applyFont="1" applyAlignment="1">
      <alignment horizontal="center" vertical="center"/>
    </xf>
    <xf numFmtId="10" fontId="0" fillId="0" borderId="0" xfId="0" applyNumberFormat="1" applyAlignment="1">
      <alignment horizontal="center"/>
    </xf>
    <xf numFmtId="0" fontId="3" fillId="0" borderId="0" xfId="0" applyFont="1" applyAlignment="1">
      <alignment horizontal="center"/>
    </xf>
    <xf numFmtId="0" fontId="33" fillId="0" borderId="0" xfId="0" applyFont="1" applyAlignment="1">
      <alignment horizontal="center"/>
    </xf>
    <xf numFmtId="3" fontId="33" fillId="0" borderId="0" xfId="0" applyNumberFormat="1" applyFont="1" applyAlignment="1">
      <alignment horizontal="center"/>
    </xf>
    <xf numFmtId="0" fontId="9" fillId="0" borderId="0" xfId="4" applyFont="1" applyAlignment="1">
      <alignment horizontal="center" vertical="center" wrapText="1"/>
    </xf>
    <xf numFmtId="169" fontId="0" fillId="0" borderId="0" xfId="0" applyNumberFormat="1" applyAlignment="1">
      <alignment horizontal="center"/>
    </xf>
    <xf numFmtId="0" fontId="31" fillId="0" borderId="0" xfId="0" applyFont="1"/>
    <xf numFmtId="0" fontId="32" fillId="0" borderId="0" xfId="0" applyFont="1" applyAlignment="1">
      <alignment vertical="center"/>
    </xf>
    <xf numFmtId="0" fontId="32" fillId="0" borderId="0" xfId="0" applyFont="1" applyAlignment="1">
      <alignment horizontal="center"/>
    </xf>
    <xf numFmtId="3" fontId="7" fillId="0" borderId="0" xfId="0" applyNumberFormat="1" applyFont="1" applyAlignment="1">
      <alignment horizontal="center" vertical="center"/>
    </xf>
    <xf numFmtId="0" fontId="32" fillId="0" borderId="0" xfId="0" applyFont="1" applyAlignment="1">
      <alignment horizontal="right" vertical="center" indent="2"/>
    </xf>
    <xf numFmtId="3" fontId="32" fillId="0" borderId="0" xfId="0" applyNumberFormat="1" applyFont="1" applyAlignment="1">
      <alignment horizontal="center" vertical="center"/>
    </xf>
    <xf numFmtId="0" fontId="34" fillId="0" borderId="0" xfId="0" applyFont="1" applyAlignment="1">
      <alignment vertical="center" wrapText="1"/>
    </xf>
    <xf numFmtId="3" fontId="34" fillId="0" borderId="0" xfId="0" applyNumberFormat="1" applyFont="1" applyAlignment="1">
      <alignment horizontal="center" vertical="center"/>
    </xf>
    <xf numFmtId="0" fontId="32" fillId="0" borderId="0" xfId="0" applyFont="1" applyAlignment="1">
      <alignment horizontal="left"/>
    </xf>
    <xf numFmtId="3" fontId="7" fillId="0" borderId="0" xfId="0" applyNumberFormat="1" applyFont="1" applyAlignment="1">
      <alignment horizontal="left" vertical="center"/>
    </xf>
    <xf numFmtId="0" fontId="7" fillId="0" borderId="0" xfId="0" applyFont="1" applyAlignment="1">
      <alignment horizontal="left" vertical="center"/>
    </xf>
    <xf numFmtId="0" fontId="32"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right" vertical="center"/>
    </xf>
    <xf numFmtId="0" fontId="0" fillId="0" borderId="0" xfId="0" applyAlignment="1">
      <alignment horizontal="right" vertical="center"/>
    </xf>
    <xf numFmtId="0" fontId="32" fillId="0" borderId="0" xfId="0" applyFont="1" applyAlignment="1">
      <alignment horizontal="left" vertical="center"/>
    </xf>
    <xf numFmtId="10" fontId="7" fillId="0" borderId="0" xfId="0" applyNumberFormat="1" applyFont="1" applyAlignment="1">
      <alignment vertical="center"/>
    </xf>
    <xf numFmtId="0" fontId="30" fillId="0" borderId="0" xfId="4" applyFont="1" applyAlignment="1">
      <alignment vertical="center"/>
    </xf>
    <xf numFmtId="0" fontId="12" fillId="0" borderId="0" xfId="7" applyFont="1" applyAlignment="1">
      <alignment horizontal="left"/>
    </xf>
    <xf numFmtId="0" fontId="12" fillId="0" borderId="0" xfId="7" applyFont="1"/>
    <xf numFmtId="0" fontId="35" fillId="6" borderId="0" xfId="4" applyFont="1" applyFill="1" applyAlignment="1">
      <alignment horizontal="center" vertical="center"/>
    </xf>
    <xf numFmtId="0" fontId="14" fillId="0" borderId="0" xfId="7" applyFont="1" applyAlignment="1">
      <alignment vertical="center"/>
    </xf>
    <xf numFmtId="0" fontId="11" fillId="0" borderId="0" xfId="7" applyFont="1" applyAlignment="1">
      <alignment horizontal="left" vertical="center" indent="40"/>
    </xf>
    <xf numFmtId="0" fontId="12" fillId="0" borderId="0" xfId="7" quotePrefix="1" applyFont="1" applyAlignment="1">
      <alignment vertical="center" wrapText="1"/>
    </xf>
    <xf numFmtId="4" fontId="11" fillId="0" borderId="0" xfId="7" applyNumberFormat="1" applyFont="1" applyAlignment="1">
      <alignment horizontal="left" vertical="center" indent="40"/>
    </xf>
    <xf numFmtId="0" fontId="11" fillId="0" borderId="0" xfId="7" applyFont="1" applyAlignment="1">
      <alignment horizontal="center" vertical="center"/>
    </xf>
    <xf numFmtId="0" fontId="19" fillId="0" borderId="0" xfId="7" applyFont="1" applyAlignment="1">
      <alignment vertical="center" wrapText="1"/>
    </xf>
    <xf numFmtId="0" fontId="11" fillId="0" borderId="0" xfId="7" applyFont="1" applyAlignment="1">
      <alignment horizontal="right" vertical="center" wrapText="1" indent="1"/>
    </xf>
    <xf numFmtId="0" fontId="11" fillId="0" borderId="0" xfId="7" applyFont="1" applyAlignment="1">
      <alignment vertical="center" wrapText="1"/>
    </xf>
    <xf numFmtId="0" fontId="11" fillId="0" borderId="0" xfId="7" applyFont="1" applyAlignment="1">
      <alignment horizontal="center" vertical="center" wrapText="1"/>
    </xf>
    <xf numFmtId="0" fontId="37" fillId="6" borderId="42" xfId="11" quotePrefix="1" applyFont="1" applyBorder="1" applyAlignment="1">
      <alignment vertical="center" wrapText="1"/>
    </xf>
    <xf numFmtId="0" fontId="12" fillId="0" borderId="0" xfId="7" applyFont="1" applyAlignment="1">
      <alignment wrapText="1"/>
    </xf>
    <xf numFmtId="0" fontId="37" fillId="6" borderId="0" xfId="11" quotePrefix="1" applyFont="1" applyBorder="1" applyAlignment="1">
      <alignment vertical="center" wrapText="1"/>
    </xf>
    <xf numFmtId="0" fontId="12" fillId="0" borderId="0" xfId="7" applyFont="1" applyAlignment="1">
      <alignment horizontal="center" wrapText="1"/>
    </xf>
    <xf numFmtId="0" fontId="37" fillId="6" borderId="42" xfId="12" quotePrefix="1" applyFont="1" applyBorder="1" applyAlignment="1">
      <alignment horizontal="left" vertical="center" wrapText="1"/>
    </xf>
    <xf numFmtId="0" fontId="37" fillId="6" borderId="0" xfId="12" quotePrefix="1" applyFont="1" applyBorder="1" applyAlignment="1">
      <alignment horizontal="left" vertical="center" wrapText="1"/>
    </xf>
    <xf numFmtId="0" fontId="40" fillId="6" borderId="42" xfId="13" quotePrefix="1" applyFont="1" applyBorder="1" applyAlignment="1">
      <alignment horizontal="left" vertical="center" wrapText="1"/>
    </xf>
    <xf numFmtId="0" fontId="17" fillId="6" borderId="43" xfId="14" quotePrefix="1" applyFont="1" applyBorder="1" applyAlignment="1">
      <alignment horizontal="left" vertical="center" wrapText="1"/>
    </xf>
    <xf numFmtId="0" fontId="17" fillId="6" borderId="44" xfId="15" quotePrefix="1" applyFont="1" applyBorder="1" applyAlignment="1">
      <alignment horizontal="left" vertical="center" wrapText="1"/>
    </xf>
    <xf numFmtId="0" fontId="17" fillId="6" borderId="44" xfId="16" quotePrefix="1" applyFont="1" applyBorder="1" applyAlignment="1">
      <alignment horizontal="left" vertical="center" wrapText="1"/>
    </xf>
    <xf numFmtId="0" fontId="17" fillId="6" borderId="48" xfId="16" quotePrefix="1" applyFont="1" applyBorder="1" applyAlignment="1">
      <alignment horizontal="left" vertical="center" wrapText="1"/>
    </xf>
    <xf numFmtId="0" fontId="17" fillId="6" borderId="52" xfId="16" quotePrefix="1" applyFont="1" applyBorder="1" applyAlignment="1">
      <alignment horizontal="left" vertical="center" wrapText="1" indent="4"/>
    </xf>
    <xf numFmtId="0" fontId="42" fillId="6" borderId="0" xfId="15" quotePrefix="1" applyFont="1" applyBorder="1" applyAlignment="1">
      <alignment horizontal="left" vertical="center" wrapText="1"/>
    </xf>
    <xf numFmtId="0" fontId="40" fillId="6" borderId="57" xfId="12" quotePrefix="1" applyFont="1" applyBorder="1" applyAlignment="1">
      <alignment horizontal="left" vertical="center" wrapText="1"/>
    </xf>
    <xf numFmtId="0" fontId="17" fillId="6" borderId="44" xfId="13" quotePrefix="1" applyFont="1" applyBorder="1" applyAlignment="1">
      <alignment horizontal="left" vertical="center" wrapText="1"/>
    </xf>
    <xf numFmtId="0" fontId="17" fillId="6" borderId="44" xfId="14" quotePrefix="1" applyFont="1" applyBorder="1" applyAlignment="1">
      <alignment horizontal="left" vertical="center" wrapText="1"/>
    </xf>
    <xf numFmtId="0" fontId="17" fillId="6" borderId="0" xfId="14" quotePrefix="1" applyFont="1" applyBorder="1" applyAlignment="1">
      <alignment horizontal="left" vertical="center" wrapText="1"/>
    </xf>
    <xf numFmtId="0" fontId="37" fillId="6" borderId="57" xfId="12" quotePrefix="1" applyFont="1" applyBorder="1" applyAlignment="1">
      <alignment horizontal="left" vertical="center" wrapText="1"/>
    </xf>
    <xf numFmtId="0" fontId="24" fillId="6" borderId="44" xfId="14" quotePrefix="1" applyFont="1" applyBorder="1" applyAlignment="1">
      <alignment horizontal="left" vertical="center" wrapText="1"/>
    </xf>
    <xf numFmtId="0" fontId="24" fillId="6" borderId="48" xfId="14" quotePrefix="1" applyFont="1" applyBorder="1" applyAlignment="1">
      <alignment horizontal="left" vertical="center" wrapText="1"/>
    </xf>
    <xf numFmtId="0" fontId="24" fillId="6" borderId="52" xfId="14" quotePrefix="1" applyFont="1" applyBorder="1" applyAlignment="1">
      <alignment horizontal="left" vertical="center" wrapText="1"/>
    </xf>
    <xf numFmtId="0" fontId="16" fillId="0" borderId="0" xfId="4" applyFont="1" applyAlignment="1">
      <alignment horizontal="left" vertical="center" wrapText="1"/>
    </xf>
    <xf numFmtId="3" fontId="9" fillId="0" borderId="0" xfId="4" applyNumberFormat="1" applyFont="1" applyAlignment="1">
      <alignment horizontal="center" wrapText="1"/>
    </xf>
    <xf numFmtId="0" fontId="16" fillId="0" borderId="0" xfId="4" applyFont="1" applyAlignment="1">
      <alignment horizontal="center" wrapText="1"/>
    </xf>
    <xf numFmtId="0" fontId="9" fillId="10" borderId="4" xfId="4" applyFont="1" applyFill="1" applyBorder="1" applyAlignment="1">
      <alignment horizontal="left" vertical="center" wrapText="1"/>
    </xf>
    <xf numFmtId="0" fontId="9" fillId="0" borderId="0" xfId="4" applyFont="1" applyAlignment="1">
      <alignment horizontal="center" wrapText="1"/>
    </xf>
    <xf numFmtId="3" fontId="9" fillId="6" borderId="0" xfId="4" applyNumberFormat="1" applyFont="1" applyFill="1" applyAlignment="1" applyProtection="1">
      <alignment horizontal="center" wrapText="1"/>
      <protection locked="0"/>
    </xf>
    <xf numFmtId="0" fontId="9" fillId="0" borderId="0" xfId="5" applyFont="1"/>
    <xf numFmtId="0" fontId="16" fillId="0" borderId="1" xfId="10" applyFont="1" applyBorder="1" applyAlignment="1">
      <alignment horizontal="left" vertical="center" wrapText="1"/>
    </xf>
    <xf numFmtId="3" fontId="9" fillId="5" borderId="1" xfId="4" applyNumberFormat="1" applyFont="1" applyFill="1" applyBorder="1" applyAlignment="1">
      <alignment horizontal="center" wrapText="1"/>
    </xf>
    <xf numFmtId="0" fontId="9" fillId="0" borderId="0" xfId="10" applyFont="1" applyAlignment="1">
      <alignment horizontal="center" wrapText="1"/>
    </xf>
    <xf numFmtId="0" fontId="9" fillId="0" borderId="0" xfId="4" applyFont="1" applyAlignment="1">
      <alignment horizontal="left" vertical="center" wrapText="1"/>
    </xf>
    <xf numFmtId="0" fontId="9" fillId="0" borderId="0" xfId="7" applyFont="1" applyAlignment="1">
      <alignment horizontal="center" wrapText="1"/>
    </xf>
    <xf numFmtId="3" fontId="12" fillId="5" borderId="1" xfId="7" applyNumberFormat="1" applyFont="1" applyFill="1" applyBorder="1" applyAlignment="1">
      <alignment horizontal="center" wrapText="1"/>
    </xf>
    <xf numFmtId="3" fontId="43" fillId="0" borderId="0" xfId="4" applyNumberFormat="1" applyFont="1" applyAlignment="1" applyProtection="1">
      <alignment horizontal="center" wrapText="1"/>
      <protection locked="0"/>
    </xf>
    <xf numFmtId="3" fontId="43" fillId="0" borderId="0" xfId="4" applyNumberFormat="1" applyFont="1" applyAlignment="1" applyProtection="1">
      <alignment horizontal="left" vertical="center" wrapText="1"/>
      <protection locked="0"/>
    </xf>
    <xf numFmtId="3" fontId="9" fillId="5" borderId="6" xfId="4" applyNumberFormat="1" applyFont="1" applyFill="1" applyBorder="1" applyAlignment="1">
      <alignment horizontal="center" wrapText="1"/>
    </xf>
    <xf numFmtId="3" fontId="12" fillId="0" borderId="0" xfId="7" applyNumberFormat="1" applyFont="1" applyAlignment="1">
      <alignment horizontal="center" wrapText="1"/>
    </xf>
    <xf numFmtId="3" fontId="21" fillId="0" borderId="0" xfId="4" applyNumberFormat="1" applyFont="1" applyAlignment="1">
      <alignment horizontal="center" wrapText="1"/>
    </xf>
    <xf numFmtId="3" fontId="21" fillId="0" borderId="0" xfId="4" applyNumberFormat="1" applyFont="1" applyAlignment="1">
      <alignment horizontal="left" vertical="center" wrapText="1"/>
    </xf>
    <xf numFmtId="0" fontId="16" fillId="0" borderId="0" xfId="4" applyFont="1" applyAlignment="1">
      <alignment horizontal="left" vertical="top" wrapText="1"/>
    </xf>
    <xf numFmtId="0" fontId="16" fillId="0" borderId="4" xfId="4" applyFont="1" applyBorder="1" applyAlignment="1">
      <alignment horizontal="left" vertical="center"/>
    </xf>
    <xf numFmtId="0" fontId="16" fillId="0" borderId="4" xfId="4" applyFont="1" applyBorder="1" applyAlignment="1">
      <alignment horizontal="left" vertical="center" wrapText="1"/>
    </xf>
    <xf numFmtId="2" fontId="12" fillId="5" borderId="1" xfId="7" applyNumberFormat="1" applyFont="1" applyFill="1" applyBorder="1" applyAlignment="1">
      <alignment horizontal="center" wrapText="1"/>
    </xf>
    <xf numFmtId="2" fontId="12" fillId="0" borderId="0" xfId="7" applyNumberFormat="1" applyFont="1" applyAlignment="1">
      <alignment horizontal="center" wrapText="1"/>
    </xf>
    <xf numFmtId="0" fontId="11" fillId="0" borderId="0" xfId="7" applyFont="1" applyAlignment="1">
      <alignment vertical="top" wrapText="1"/>
    </xf>
    <xf numFmtId="0" fontId="16" fillId="0" borderId="0" xfId="4" applyFont="1" applyAlignment="1">
      <alignment vertical="top" wrapText="1"/>
    </xf>
    <xf numFmtId="3" fontId="21" fillId="0" borderId="0" xfId="4" applyNumberFormat="1" applyFont="1" applyAlignment="1">
      <alignment horizontal="left" vertical="center"/>
    </xf>
    <xf numFmtId="0" fontId="4" fillId="0" borderId="0" xfId="2" applyAlignment="1">
      <alignment vertical="center" wrapText="1"/>
    </xf>
    <xf numFmtId="0" fontId="0" fillId="0" borderId="60" xfId="0" applyBorder="1"/>
    <xf numFmtId="0" fontId="12" fillId="0" borderId="0" xfId="7" applyFont="1" applyAlignment="1">
      <alignment horizontal="right" vertical="center"/>
    </xf>
    <xf numFmtId="0" fontId="45" fillId="0" borderId="0" xfId="7" applyFont="1" applyAlignment="1">
      <alignment vertical="center"/>
    </xf>
    <xf numFmtId="0" fontId="46" fillId="0" borderId="0" xfId="4" applyFont="1" applyAlignment="1">
      <alignment vertical="center"/>
    </xf>
    <xf numFmtId="0" fontId="24" fillId="0" borderId="0" xfId="7" applyFont="1" applyAlignment="1">
      <alignment vertical="center"/>
    </xf>
    <xf numFmtId="0" fontId="2" fillId="0" borderId="0" xfId="0" applyFont="1"/>
    <xf numFmtId="0" fontId="2" fillId="0" borderId="60" xfId="0" applyFont="1" applyBorder="1"/>
    <xf numFmtId="0" fontId="12" fillId="0" borderId="1" xfId="7" applyFont="1" applyBorder="1" applyAlignment="1">
      <alignment wrapText="1"/>
    </xf>
    <xf numFmtId="0" fontId="16" fillId="0" borderId="19" xfId="4" applyFont="1" applyBorder="1" applyAlignment="1">
      <alignment horizontal="left" vertical="center" wrapText="1"/>
    </xf>
    <xf numFmtId="3" fontId="9" fillId="0" borderId="0" xfId="4" applyNumberFormat="1" applyFont="1" applyAlignment="1" applyProtection="1">
      <alignment horizontal="center" wrapText="1"/>
      <protection locked="0"/>
    </xf>
    <xf numFmtId="0" fontId="48" fillId="3" borderId="0" xfId="0" applyFont="1" applyFill="1"/>
    <xf numFmtId="0" fontId="24" fillId="0" borderId="0" xfId="0" applyFont="1"/>
    <xf numFmtId="0" fontId="49" fillId="0" borderId="0" xfId="2" applyFont="1" applyAlignment="1"/>
    <xf numFmtId="0" fontId="52" fillId="0" borderId="0" xfId="0" applyFont="1"/>
    <xf numFmtId="0" fontId="24" fillId="3" borderId="1" xfId="0" applyFont="1" applyFill="1" applyBorder="1"/>
    <xf numFmtId="0" fontId="24" fillId="3" borderId="2" xfId="0" applyFont="1" applyFill="1" applyBorder="1"/>
    <xf numFmtId="0" fontId="24" fillId="3" borderId="3" xfId="0" applyFont="1" applyFill="1" applyBorder="1"/>
    <xf numFmtId="0" fontId="24" fillId="3" borderId="0" xfId="0" applyFont="1" applyFill="1" applyAlignment="1">
      <alignment wrapText="1"/>
    </xf>
    <xf numFmtId="0" fontId="37" fillId="3" borderId="0" xfId="0" applyFont="1" applyFill="1" applyAlignment="1">
      <alignment wrapText="1"/>
    </xf>
    <xf numFmtId="0" fontId="24" fillId="3" borderId="0" xfId="0" applyFont="1" applyFill="1" applyAlignment="1">
      <alignment vertical="center" wrapText="1"/>
    </xf>
    <xf numFmtId="0" fontId="24" fillId="3" borderId="0" xfId="0" applyFont="1" applyFill="1"/>
    <xf numFmtId="0" fontId="54" fillId="3" borderId="0" xfId="0" applyFont="1" applyFill="1"/>
    <xf numFmtId="0" fontId="55" fillId="3" borderId="0" xfId="0" applyFont="1" applyFill="1"/>
    <xf numFmtId="0" fontId="54" fillId="0" borderId="0" xfId="0" applyFont="1" applyAlignment="1">
      <alignment horizontal="center"/>
    </xf>
    <xf numFmtId="0" fontId="54" fillId="0" borderId="0" xfId="0" applyFont="1"/>
    <xf numFmtId="0" fontId="24" fillId="0" borderId="0" xfId="0" applyFont="1" applyAlignment="1">
      <alignment vertical="top"/>
    </xf>
    <xf numFmtId="0" fontId="52" fillId="0" borderId="0" xfId="0" applyFont="1" applyAlignment="1">
      <alignment vertical="top"/>
    </xf>
    <xf numFmtId="3" fontId="52" fillId="0" borderId="0" xfId="0" applyNumberFormat="1" applyFont="1" applyAlignment="1">
      <alignment horizontal="left" vertical="top"/>
    </xf>
    <xf numFmtId="0" fontId="37" fillId="4" borderId="11" xfId="0" applyFont="1" applyFill="1" applyBorder="1" applyAlignment="1">
      <alignment vertical="center"/>
    </xf>
    <xf numFmtId="0" fontId="37" fillId="4" borderId="12" xfId="0" applyFont="1" applyFill="1" applyBorder="1" applyAlignment="1">
      <alignment horizontal="right" vertical="center" indent="3"/>
    </xf>
    <xf numFmtId="0" fontId="37" fillId="9" borderId="7" xfId="0" applyFont="1" applyFill="1" applyBorder="1" applyAlignment="1">
      <alignment horizontal="center"/>
    </xf>
    <xf numFmtId="0" fontId="37" fillId="9" borderId="8" xfId="0" applyFont="1" applyFill="1" applyBorder="1" applyAlignment="1">
      <alignment horizontal="center"/>
    </xf>
    <xf numFmtId="0" fontId="37" fillId="9" borderId="9" xfId="0" applyFont="1" applyFill="1" applyBorder="1" applyAlignment="1">
      <alignment horizontal="center"/>
    </xf>
    <xf numFmtId="0" fontId="37" fillId="4" borderId="14" xfId="0" applyFont="1" applyFill="1" applyBorder="1" applyAlignment="1">
      <alignment horizontal="left" vertical="center"/>
    </xf>
    <xf numFmtId="0" fontId="37" fillId="4" borderId="0" xfId="0" applyFont="1" applyFill="1" applyAlignment="1">
      <alignment horizontal="left" vertical="center"/>
    </xf>
    <xf numFmtId="3" fontId="24" fillId="0" borderId="14" xfId="0" applyNumberFormat="1" applyFont="1" applyBorder="1" applyAlignment="1">
      <alignment horizontal="left" vertical="center"/>
    </xf>
    <xf numFmtId="10" fontId="24" fillId="0" borderId="0" xfId="0" applyNumberFormat="1" applyFont="1" applyAlignment="1">
      <alignment horizontal="left" vertical="center"/>
    </xf>
    <xf numFmtId="3" fontId="9" fillId="5" borderId="29" xfId="8" applyNumberFormat="1" applyFont="1" applyFill="1" applyBorder="1" applyAlignment="1">
      <alignment horizontal="center" vertical="center"/>
    </xf>
    <xf numFmtId="3" fontId="9" fillId="5" borderId="1" xfId="8" applyNumberFormat="1" applyFont="1" applyFill="1" applyBorder="1" applyAlignment="1">
      <alignment horizontal="center" vertical="center"/>
    </xf>
    <xf numFmtId="3" fontId="9" fillId="5" borderId="15" xfId="8" applyNumberFormat="1" applyFont="1" applyFill="1" applyBorder="1" applyAlignment="1">
      <alignment horizontal="center" vertical="center"/>
    </xf>
    <xf numFmtId="0" fontId="24" fillId="0" borderId="14" xfId="0" applyFont="1" applyBorder="1" applyAlignment="1">
      <alignment horizontal="left" vertical="center"/>
    </xf>
    <xf numFmtId="168" fontId="24" fillId="3" borderId="29" xfId="0" applyNumberFormat="1" applyFont="1" applyFill="1" applyBorder="1" applyAlignment="1">
      <alignment horizontal="center" vertical="center"/>
    </xf>
    <xf numFmtId="168" fontId="24" fillId="3" borderId="1" xfId="0" applyNumberFormat="1" applyFont="1" applyFill="1" applyBorder="1" applyAlignment="1">
      <alignment horizontal="center" vertical="center"/>
    </xf>
    <xf numFmtId="168" fontId="24" fillId="3" borderId="15" xfId="0" applyNumberFormat="1" applyFont="1" applyFill="1" applyBorder="1" applyAlignment="1">
      <alignment horizontal="center" vertical="center"/>
    </xf>
    <xf numFmtId="3" fontId="16" fillId="5" borderId="30" xfId="8" applyNumberFormat="1" applyFont="1" applyFill="1" applyBorder="1" applyAlignment="1">
      <alignment horizontal="center" vertical="center"/>
    </xf>
    <xf numFmtId="3" fontId="16" fillId="5" borderId="17" xfId="8" applyNumberFormat="1" applyFont="1" applyFill="1" applyBorder="1" applyAlignment="1">
      <alignment horizontal="center" vertical="center"/>
    </xf>
    <xf numFmtId="3" fontId="16" fillId="5" borderId="18" xfId="8" applyNumberFormat="1" applyFont="1" applyFill="1" applyBorder="1" applyAlignment="1">
      <alignment horizontal="center" vertical="center"/>
    </xf>
    <xf numFmtId="0" fontId="44" fillId="0" borderId="0" xfId="4" applyFont="1" applyAlignment="1">
      <alignment horizontal="center" vertical="center" wrapText="1"/>
    </xf>
    <xf numFmtId="0" fontId="56" fillId="0" borderId="0" xfId="0" applyFont="1" applyAlignment="1">
      <alignment horizontal="center" vertical="center"/>
    </xf>
    <xf numFmtId="0" fontId="54" fillId="0" borderId="0" xfId="0" applyFont="1" applyAlignment="1">
      <alignment horizontal="center" vertical="center"/>
    </xf>
    <xf numFmtId="0" fontId="44" fillId="0" borderId="0" xfId="4" applyFont="1" applyAlignment="1">
      <alignment horizontal="left" vertical="center"/>
    </xf>
    <xf numFmtId="0" fontId="38" fillId="0" borderId="0" xfId="0" applyFont="1" applyAlignment="1">
      <alignment horizontal="center" vertical="center"/>
    </xf>
    <xf numFmtId="0" fontId="24" fillId="0" borderId="0" xfId="0" applyFont="1" applyAlignment="1">
      <alignment horizontal="center" vertical="center"/>
    </xf>
    <xf numFmtId="10" fontId="54" fillId="0" borderId="0" xfId="0" applyNumberFormat="1" applyFont="1" applyAlignment="1">
      <alignment horizontal="center" vertical="center"/>
    </xf>
    <xf numFmtId="3" fontId="54" fillId="0" borderId="0" xfId="0" applyNumberFormat="1" applyFont="1" applyAlignment="1">
      <alignment horizontal="center" vertical="center"/>
    </xf>
    <xf numFmtId="0" fontId="24" fillId="3" borderId="0" xfId="0" applyFont="1" applyFill="1" applyAlignment="1">
      <alignment horizontal="center"/>
    </xf>
    <xf numFmtId="0" fontId="24" fillId="0" borderId="0" xfId="0" applyFont="1" applyAlignment="1">
      <alignment horizontal="center"/>
    </xf>
    <xf numFmtId="0" fontId="52" fillId="3" borderId="0" xfId="0" applyFont="1" applyFill="1"/>
    <xf numFmtId="0" fontId="54" fillId="0" borderId="0" xfId="0" applyFont="1" applyAlignment="1">
      <alignment vertical="top"/>
    </xf>
    <xf numFmtId="0" fontId="24" fillId="4" borderId="11" xfId="0" applyFont="1" applyFill="1" applyBorder="1" applyAlignment="1">
      <alignment horizontal="right" vertical="center"/>
    </xf>
    <xf numFmtId="0" fontId="37" fillId="4" borderId="12" xfId="0" applyFont="1" applyFill="1" applyBorder="1" applyAlignment="1">
      <alignment horizontal="right" vertical="center" indent="2"/>
    </xf>
    <xf numFmtId="0" fontId="24" fillId="4" borderId="14" xfId="0" applyFont="1" applyFill="1" applyBorder="1" applyAlignment="1">
      <alignment horizontal="right" vertical="center"/>
    </xf>
    <xf numFmtId="0" fontId="24" fillId="4" borderId="0" xfId="0" applyFont="1" applyFill="1" applyAlignment="1">
      <alignment horizontal="right" vertical="center" indent="2"/>
    </xf>
    <xf numFmtId="3" fontId="24" fillId="3" borderId="27" xfId="0" applyNumberFormat="1" applyFont="1" applyFill="1" applyBorder="1" applyAlignment="1">
      <alignment horizontal="center" vertical="center"/>
    </xf>
    <xf numFmtId="3" fontId="24" fillId="3" borderId="4" xfId="0" applyNumberFormat="1" applyFont="1" applyFill="1" applyBorder="1" applyAlignment="1">
      <alignment horizontal="center" vertical="center"/>
    </xf>
    <xf numFmtId="3" fontId="24" fillId="3" borderId="28" xfId="0" applyNumberFormat="1" applyFont="1" applyFill="1" applyBorder="1" applyAlignment="1">
      <alignment horizontal="center" vertical="center"/>
    </xf>
    <xf numFmtId="3" fontId="24" fillId="3" borderId="29" xfId="0" applyNumberFormat="1" applyFont="1" applyFill="1" applyBorder="1" applyAlignment="1">
      <alignment horizontal="center" vertical="center"/>
    </xf>
    <xf numFmtId="3" fontId="24" fillId="3" borderId="1" xfId="0" applyNumberFormat="1" applyFont="1" applyFill="1" applyBorder="1" applyAlignment="1">
      <alignment horizontal="center" vertical="center"/>
    </xf>
    <xf numFmtId="3" fontId="24" fillId="3" borderId="15" xfId="0" applyNumberFormat="1" applyFont="1" applyFill="1" applyBorder="1" applyAlignment="1">
      <alignment horizontal="center" vertical="center"/>
    </xf>
    <xf numFmtId="0" fontId="37" fillId="4" borderId="0" xfId="0" applyFont="1" applyFill="1" applyAlignment="1">
      <alignment horizontal="right" vertical="center" indent="2"/>
    </xf>
    <xf numFmtId="3" fontId="24" fillId="3" borderId="14" xfId="0" applyNumberFormat="1" applyFont="1" applyFill="1" applyBorder="1" applyAlignment="1">
      <alignment horizontal="center" vertical="center"/>
    </xf>
    <xf numFmtId="3" fontId="24" fillId="3" borderId="0" xfId="0" applyNumberFormat="1" applyFont="1" applyFill="1" applyAlignment="1">
      <alignment horizontal="center" vertical="center"/>
    </xf>
    <xf numFmtId="3" fontId="24" fillId="3" borderId="33" xfId="0" applyNumberFormat="1" applyFont="1" applyFill="1" applyBorder="1" applyAlignment="1">
      <alignment horizontal="center" vertical="center"/>
    </xf>
    <xf numFmtId="0" fontId="54" fillId="4" borderId="14" xfId="0" applyFont="1" applyFill="1" applyBorder="1"/>
    <xf numFmtId="0" fontId="52" fillId="0" borderId="0" xfId="0" applyFont="1" applyAlignment="1">
      <alignment horizontal="left" vertical="top"/>
    </xf>
    <xf numFmtId="0" fontId="24" fillId="0" borderId="0" xfId="0" applyFont="1" applyAlignment="1">
      <alignment horizontal="left" vertical="top"/>
    </xf>
    <xf numFmtId="0" fontId="37" fillId="4" borderId="11" xfId="0" applyFont="1" applyFill="1" applyBorder="1" applyAlignment="1">
      <alignment horizontal="right" vertical="center" indent="2"/>
    </xf>
    <xf numFmtId="0" fontId="24" fillId="4" borderId="14" xfId="0" applyFont="1" applyFill="1" applyBorder="1" applyAlignment="1">
      <alignment horizontal="right" vertical="center" indent="2"/>
    </xf>
    <xf numFmtId="3" fontId="24" fillId="3" borderId="3" xfId="0" applyNumberFormat="1" applyFont="1" applyFill="1" applyBorder="1" applyAlignment="1">
      <alignment horizontal="center" vertical="center"/>
    </xf>
    <xf numFmtId="3" fontId="24" fillId="3" borderId="20" xfId="0" applyNumberFormat="1" applyFont="1" applyFill="1" applyBorder="1" applyAlignment="1">
      <alignment horizontal="center" vertical="center"/>
    </xf>
    <xf numFmtId="0" fontId="37" fillId="4" borderId="16" xfId="0" applyFont="1" applyFill="1" applyBorder="1" applyAlignment="1">
      <alignment horizontal="right" vertical="center" indent="2"/>
    </xf>
    <xf numFmtId="3" fontId="16" fillId="5" borderId="36" xfId="8" applyNumberFormat="1" applyFont="1" applyFill="1" applyBorder="1" applyAlignment="1">
      <alignment horizontal="center" vertical="center"/>
    </xf>
    <xf numFmtId="3" fontId="16" fillId="5" borderId="37" xfId="8" applyNumberFormat="1" applyFont="1" applyFill="1" applyBorder="1" applyAlignment="1">
      <alignment horizontal="center" vertical="center"/>
    </xf>
    <xf numFmtId="0" fontId="54" fillId="0" borderId="0" xfId="0" applyFont="1" applyAlignment="1">
      <alignment wrapText="1"/>
    </xf>
    <xf numFmtId="0" fontId="37" fillId="9" borderId="11" xfId="0" applyFont="1" applyFill="1" applyBorder="1" applyAlignment="1">
      <alignment horizontal="center"/>
    </xf>
    <xf numFmtId="0" fontId="37" fillId="9" borderId="12" xfId="0" applyFont="1" applyFill="1" applyBorder="1" applyAlignment="1">
      <alignment horizontal="center"/>
    </xf>
    <xf numFmtId="0" fontId="37" fillId="9" borderId="13" xfId="0" applyFont="1" applyFill="1" applyBorder="1" applyAlignment="1">
      <alignment horizontal="center"/>
    </xf>
    <xf numFmtId="3" fontId="24" fillId="3" borderId="29" xfId="0" applyNumberFormat="1" applyFont="1" applyFill="1" applyBorder="1" applyAlignment="1">
      <alignment horizontal="center"/>
    </xf>
    <xf numFmtId="3" fontId="24" fillId="3" borderId="1" xfId="0" applyNumberFormat="1" applyFont="1" applyFill="1" applyBorder="1" applyAlignment="1">
      <alignment horizontal="center"/>
    </xf>
    <xf numFmtId="3" fontId="24" fillId="3" borderId="15" xfId="0" applyNumberFormat="1" applyFont="1" applyFill="1" applyBorder="1" applyAlignment="1">
      <alignment horizontal="center"/>
    </xf>
    <xf numFmtId="3" fontId="24" fillId="3" borderId="3" xfId="0" applyNumberFormat="1" applyFont="1" applyFill="1" applyBorder="1" applyAlignment="1">
      <alignment horizontal="center"/>
    </xf>
    <xf numFmtId="0" fontId="24" fillId="9" borderId="11" xfId="7" applyFont="1" applyFill="1" applyBorder="1" applyAlignment="1">
      <alignment horizontal="left" vertical="top"/>
    </xf>
    <xf numFmtId="0" fontId="37" fillId="9" borderId="12" xfId="7" applyFont="1" applyFill="1" applyBorder="1" applyAlignment="1">
      <alignment horizontal="center" vertical="center"/>
    </xf>
    <xf numFmtId="0" fontId="37" fillId="9" borderId="13" xfId="7" applyFont="1" applyFill="1" applyBorder="1" applyAlignment="1">
      <alignment horizontal="center" vertical="center"/>
    </xf>
    <xf numFmtId="0" fontId="24" fillId="0" borderId="11" xfId="0" applyFont="1" applyBorder="1" applyAlignment="1">
      <alignment vertical="center" wrapText="1"/>
    </xf>
    <xf numFmtId="3" fontId="24" fillId="0" borderId="31" xfId="0" applyNumberFormat="1" applyFont="1" applyBorder="1" applyAlignment="1">
      <alignment horizontal="center" vertical="center" wrapText="1"/>
    </xf>
    <xf numFmtId="3" fontId="24" fillId="0" borderId="32" xfId="0" applyNumberFormat="1" applyFont="1" applyBorder="1" applyAlignment="1">
      <alignment horizontal="center" vertical="center" wrapText="1"/>
    </xf>
    <xf numFmtId="0" fontId="24" fillId="0" borderId="14" xfId="0" applyFont="1" applyBorder="1" applyAlignment="1">
      <alignment vertical="center" wrapText="1"/>
    </xf>
    <xf numFmtId="3" fontId="24" fillId="0" borderId="1" xfId="0" applyNumberFormat="1" applyFont="1" applyBorder="1" applyAlignment="1">
      <alignment horizontal="center" vertical="center" wrapText="1"/>
    </xf>
    <xf numFmtId="3" fontId="24" fillId="0" borderId="15" xfId="0" applyNumberFormat="1" applyFont="1" applyBorder="1" applyAlignment="1">
      <alignment horizontal="center" vertical="center" wrapText="1"/>
    </xf>
    <xf numFmtId="0" fontId="24" fillId="0" borderId="14" xfId="0" applyFont="1" applyBorder="1" applyAlignment="1">
      <alignment horizontal="left" vertical="center" wrapText="1"/>
    </xf>
    <xf numFmtId="0" fontId="37" fillId="0" borderId="16" xfId="0" applyFont="1" applyBorder="1" applyAlignment="1">
      <alignment vertical="center" wrapText="1"/>
    </xf>
    <xf numFmtId="3" fontId="37" fillId="0" borderId="17" xfId="0" applyNumberFormat="1" applyFont="1" applyBorder="1" applyAlignment="1">
      <alignment horizontal="center" vertical="center" wrapText="1"/>
    </xf>
    <xf numFmtId="3" fontId="37" fillId="0" borderId="18" xfId="0" applyNumberFormat="1" applyFont="1" applyBorder="1" applyAlignment="1">
      <alignment horizontal="center" vertical="center" wrapText="1"/>
    </xf>
    <xf numFmtId="0" fontId="37" fillId="9" borderId="11" xfId="7" applyFont="1" applyFill="1" applyBorder="1" applyAlignment="1">
      <alignment horizontal="left" vertical="center"/>
    </xf>
    <xf numFmtId="0" fontId="24" fillId="9" borderId="12" xfId="7" applyFont="1" applyFill="1" applyBorder="1" applyAlignment="1">
      <alignment horizontal="center" vertical="center"/>
    </xf>
    <xf numFmtId="0" fontId="24" fillId="9" borderId="13" xfId="7" applyFont="1" applyFill="1" applyBorder="1" applyAlignment="1">
      <alignment horizontal="center" vertical="center"/>
    </xf>
    <xf numFmtId="0" fontId="24" fillId="0" borderId="11" xfId="7" applyFont="1" applyBorder="1" applyAlignment="1">
      <alignment horizontal="left" vertical="center"/>
    </xf>
    <xf numFmtId="3" fontId="24" fillId="0" borderId="31" xfId="7" applyNumberFormat="1" applyFont="1" applyBorder="1" applyAlignment="1">
      <alignment horizontal="center" vertical="center"/>
    </xf>
    <xf numFmtId="3" fontId="24" fillId="0" borderId="32" xfId="7" applyNumberFormat="1" applyFont="1" applyBorder="1" applyAlignment="1">
      <alignment horizontal="center" vertical="center"/>
    </xf>
    <xf numFmtId="0" fontId="24" fillId="0" borderId="14" xfId="7" applyFont="1" applyBorder="1" applyAlignment="1">
      <alignment horizontal="left" vertical="center"/>
    </xf>
    <xf numFmtId="3" fontId="24" fillId="0" borderId="1" xfId="7" applyNumberFormat="1" applyFont="1" applyBorder="1" applyAlignment="1">
      <alignment horizontal="center" vertical="center"/>
    </xf>
    <xf numFmtId="3" fontId="24" fillId="0" borderId="15" xfId="7" applyNumberFormat="1" applyFont="1" applyBorder="1" applyAlignment="1">
      <alignment horizontal="center" vertical="center"/>
    </xf>
    <xf numFmtId="0" fontId="24" fillId="0" borderId="14" xfId="7" applyFont="1" applyBorder="1" applyAlignment="1">
      <alignment horizontal="left" vertical="center" indent="3"/>
    </xf>
    <xf numFmtId="3" fontId="24" fillId="0" borderId="19" xfId="7" applyNumberFormat="1" applyFont="1" applyBorder="1" applyAlignment="1">
      <alignment horizontal="center" vertical="center"/>
    </xf>
    <xf numFmtId="3" fontId="24" fillId="0" borderId="35" xfId="7" applyNumberFormat="1" applyFont="1" applyBorder="1" applyAlignment="1">
      <alignment horizontal="center" vertical="center"/>
    </xf>
    <xf numFmtId="0" fontId="37" fillId="0" borderId="16" xfId="7" applyFont="1" applyBorder="1" applyAlignment="1">
      <alignment horizontal="left" vertical="center"/>
    </xf>
    <xf numFmtId="3" fontId="37" fillId="0" borderId="17" xfId="7" applyNumberFormat="1" applyFont="1" applyBorder="1" applyAlignment="1">
      <alignment horizontal="center" vertical="center"/>
    </xf>
    <xf numFmtId="3" fontId="37" fillId="0" borderId="18" xfId="7" applyNumberFormat="1" applyFont="1" applyBorder="1" applyAlignment="1">
      <alignment horizontal="center" vertical="center"/>
    </xf>
    <xf numFmtId="0" fontId="37" fillId="9" borderId="14" xfId="7" applyFont="1" applyFill="1" applyBorder="1" applyAlignment="1">
      <alignment horizontal="left" vertical="center"/>
    </xf>
    <xf numFmtId="3" fontId="24" fillId="9" borderId="0" xfId="7" applyNumberFormat="1" applyFont="1" applyFill="1" applyAlignment="1">
      <alignment horizontal="center" vertical="center"/>
    </xf>
    <xf numFmtId="3" fontId="24" fillId="9" borderId="33" xfId="7" applyNumberFormat="1" applyFont="1" applyFill="1" applyBorder="1" applyAlignment="1">
      <alignment horizontal="center" vertical="center"/>
    </xf>
    <xf numFmtId="0" fontId="54" fillId="0" borderId="0" xfId="0" applyFont="1" applyAlignment="1">
      <alignment horizontal="left" indent="2"/>
    </xf>
    <xf numFmtId="0" fontId="37" fillId="9" borderId="7" xfId="7" applyFont="1" applyFill="1" applyBorder="1" applyAlignment="1">
      <alignment horizontal="left" vertical="center"/>
    </xf>
    <xf numFmtId="0" fontId="24" fillId="9" borderId="8" xfId="7" applyFont="1" applyFill="1" applyBorder="1" applyAlignment="1">
      <alignment horizontal="center" vertical="center"/>
    </xf>
    <xf numFmtId="0" fontId="24" fillId="9" borderId="9" xfId="7" applyFont="1" applyFill="1" applyBorder="1" applyAlignment="1">
      <alignment horizontal="center" vertical="center"/>
    </xf>
    <xf numFmtId="1" fontId="24" fillId="0" borderId="31" xfId="7" applyNumberFormat="1" applyFont="1" applyBorder="1" applyAlignment="1">
      <alignment horizontal="center" vertical="center"/>
    </xf>
    <xf numFmtId="1" fontId="24" fillId="0" borderId="32" xfId="7" applyNumberFormat="1" applyFont="1" applyBorder="1" applyAlignment="1">
      <alignment horizontal="center" vertical="center"/>
    </xf>
    <xf numFmtId="0" fontId="24" fillId="0" borderId="14" xfId="7" applyFont="1" applyBorder="1" applyAlignment="1">
      <alignment horizontal="left" vertical="center" wrapText="1"/>
    </xf>
    <xf numFmtId="1" fontId="24" fillId="0" borderId="1" xfId="7" applyNumberFormat="1" applyFont="1" applyBorder="1" applyAlignment="1">
      <alignment horizontal="center" vertical="center"/>
    </xf>
    <xf numFmtId="3" fontId="24" fillId="0" borderId="15" xfId="0" applyNumberFormat="1" applyFont="1" applyBorder="1" applyAlignment="1">
      <alignment horizontal="center" wrapText="1"/>
    </xf>
    <xf numFmtId="0" fontId="37" fillId="0" borderId="14" xfId="7" applyFont="1" applyBorder="1" applyAlignment="1">
      <alignment horizontal="left" vertical="center"/>
    </xf>
    <xf numFmtId="1" fontId="24" fillId="9" borderId="8" xfId="7" applyNumberFormat="1" applyFont="1" applyFill="1" applyBorder="1" applyAlignment="1">
      <alignment horizontal="center" vertical="center"/>
    </xf>
    <xf numFmtId="1" fontId="24" fillId="9" borderId="9" xfId="7" applyNumberFormat="1" applyFont="1" applyFill="1" applyBorder="1" applyAlignment="1">
      <alignment horizontal="center" vertical="center"/>
    </xf>
    <xf numFmtId="1" fontId="24" fillId="0" borderId="4" xfId="7" applyNumberFormat="1" applyFont="1" applyBorder="1" applyAlignment="1">
      <alignment horizontal="center" vertical="center"/>
    </xf>
    <xf numFmtId="1" fontId="24" fillId="0" borderId="28" xfId="7" applyNumberFormat="1" applyFont="1" applyBorder="1" applyAlignment="1">
      <alignment horizontal="center" vertical="center"/>
    </xf>
    <xf numFmtId="1" fontId="24" fillId="0" borderId="15" xfId="7" applyNumberFormat="1" applyFont="1" applyBorder="1" applyAlignment="1">
      <alignment horizontal="center" vertical="center"/>
    </xf>
    <xf numFmtId="3" fontId="24" fillId="3" borderId="14" xfId="0" applyNumberFormat="1" applyFont="1" applyFill="1" applyBorder="1" applyAlignment="1">
      <alignment horizontal="center"/>
    </xf>
    <xf numFmtId="3" fontId="24" fillId="3" borderId="0" xfId="0" applyNumberFormat="1" applyFont="1" applyFill="1" applyAlignment="1">
      <alignment horizontal="center"/>
    </xf>
    <xf numFmtId="3" fontId="24" fillId="3" borderId="33" xfId="0" applyNumberFormat="1" applyFont="1" applyFill="1" applyBorder="1" applyAlignment="1">
      <alignment horizontal="center"/>
    </xf>
    <xf numFmtId="0" fontId="52" fillId="0" borderId="0" xfId="2" applyFont="1"/>
    <xf numFmtId="0" fontId="52" fillId="3" borderId="0" xfId="2" quotePrefix="1" applyFont="1" applyFill="1"/>
    <xf numFmtId="0" fontId="15" fillId="6" borderId="0" xfId="5" applyFont="1" applyFill="1" applyAlignment="1">
      <alignment horizontal="center" vertical="center"/>
    </xf>
    <xf numFmtId="4" fontId="12" fillId="0" borderId="0" xfId="7" applyNumberFormat="1" applyFont="1" applyAlignment="1">
      <alignment vertical="center"/>
    </xf>
    <xf numFmtId="0" fontId="37" fillId="9" borderId="61" xfId="0" applyFont="1" applyFill="1" applyBorder="1" applyAlignment="1">
      <alignment horizontal="right" vertical="center" indent="2"/>
    </xf>
    <xf numFmtId="3" fontId="16" fillId="3" borderId="36" xfId="8" applyNumberFormat="1" applyFont="1" applyFill="1" applyBorder="1" applyAlignment="1">
      <alignment horizontal="center" vertical="center"/>
    </xf>
    <xf numFmtId="3" fontId="16" fillId="3" borderId="17" xfId="8" applyNumberFormat="1" applyFont="1" applyFill="1" applyBorder="1" applyAlignment="1">
      <alignment horizontal="center" vertical="center"/>
    </xf>
    <xf numFmtId="3" fontId="16" fillId="3" borderId="18" xfId="8" applyNumberFormat="1" applyFont="1" applyFill="1" applyBorder="1" applyAlignment="1">
      <alignment horizontal="center" vertical="center"/>
    </xf>
    <xf numFmtId="3" fontId="16" fillId="3" borderId="30" xfId="8" applyNumberFormat="1" applyFont="1" applyFill="1" applyBorder="1" applyAlignment="1">
      <alignment horizontal="center" vertical="center"/>
    </xf>
    <xf numFmtId="0" fontId="37" fillId="9" borderId="65" xfId="0" applyFont="1" applyFill="1" applyBorder="1" applyAlignment="1">
      <alignment horizontal="right"/>
    </xf>
    <xf numFmtId="0" fontId="37" fillId="9" borderId="62" xfId="0" applyFont="1" applyFill="1" applyBorder="1" applyAlignment="1">
      <alignment horizontal="right" vertical="center"/>
    </xf>
    <xf numFmtId="9" fontId="24" fillId="5" borderId="29" xfId="0" applyNumberFormat="1" applyFont="1" applyFill="1" applyBorder="1" applyAlignment="1">
      <alignment horizontal="center" vertical="center"/>
    </xf>
    <xf numFmtId="9" fontId="24" fillId="5" borderId="1" xfId="0" applyNumberFormat="1" applyFont="1" applyFill="1" applyBorder="1" applyAlignment="1">
      <alignment horizontal="center" vertical="center"/>
    </xf>
    <xf numFmtId="9" fontId="24" fillId="5" borderId="15" xfId="0" applyNumberFormat="1" applyFont="1" applyFill="1" applyBorder="1" applyAlignment="1">
      <alignment horizontal="center" vertical="center"/>
    </xf>
    <xf numFmtId="9" fontId="24" fillId="5" borderId="3" xfId="0" applyNumberFormat="1" applyFont="1" applyFill="1" applyBorder="1" applyAlignment="1">
      <alignment horizontal="center" vertical="center"/>
    </xf>
    <xf numFmtId="9" fontId="24" fillId="5" borderId="20" xfId="0" applyNumberFormat="1" applyFont="1" applyFill="1" applyBorder="1" applyAlignment="1">
      <alignment horizontal="center" vertical="center"/>
    </xf>
    <xf numFmtId="9" fontId="24" fillId="5" borderId="29" xfId="1" applyFont="1" applyFill="1" applyBorder="1" applyAlignment="1">
      <alignment horizontal="center" vertical="center"/>
    </xf>
    <xf numFmtId="9" fontId="24" fillId="5" borderId="1" xfId="1" applyFont="1" applyFill="1" applyBorder="1" applyAlignment="1">
      <alignment horizontal="center" vertical="center"/>
    </xf>
    <xf numFmtId="9" fontId="24" fillId="5" borderId="15" xfId="1" applyFont="1" applyFill="1" applyBorder="1" applyAlignment="1">
      <alignment horizontal="center" vertical="center"/>
    </xf>
    <xf numFmtId="9" fontId="24" fillId="5" borderId="3" xfId="1" applyFont="1" applyFill="1" applyBorder="1" applyAlignment="1">
      <alignment horizontal="center" vertical="center"/>
    </xf>
    <xf numFmtId="0" fontId="57" fillId="0" borderId="22" xfId="2" applyFont="1" applyBorder="1" applyAlignment="1">
      <alignment horizontal="center" vertical="center"/>
    </xf>
    <xf numFmtId="0" fontId="57" fillId="0" borderId="40" xfId="2" applyFont="1" applyBorder="1" applyAlignment="1">
      <alignment horizontal="center" vertical="center"/>
    </xf>
    <xf numFmtId="3" fontId="24" fillId="3" borderId="66" xfId="0" applyNumberFormat="1" applyFont="1" applyFill="1" applyBorder="1" applyAlignment="1">
      <alignment horizontal="center"/>
    </xf>
    <xf numFmtId="3" fontId="24" fillId="3" borderId="4" xfId="0" applyNumberFormat="1" applyFont="1" applyFill="1" applyBorder="1" applyAlignment="1">
      <alignment horizontal="center"/>
    </xf>
    <xf numFmtId="3" fontId="24" fillId="3" borderId="67" xfId="0" applyNumberFormat="1" applyFont="1" applyFill="1" applyBorder="1" applyAlignment="1">
      <alignment horizontal="center"/>
    </xf>
    <xf numFmtId="3" fontId="24" fillId="3" borderId="23" xfId="0" applyNumberFormat="1" applyFont="1" applyFill="1" applyBorder="1" applyAlignment="1">
      <alignment horizontal="center"/>
    </xf>
    <xf numFmtId="1" fontId="24" fillId="6" borderId="46" xfId="0" applyNumberFormat="1" applyFont="1" applyFill="1" applyBorder="1" applyAlignment="1" applyProtection="1">
      <alignment horizontal="center" wrapText="1"/>
      <protection locked="0"/>
    </xf>
    <xf numFmtId="1" fontId="24" fillId="6" borderId="50" xfId="0" applyNumberFormat="1" applyFont="1" applyFill="1" applyBorder="1" applyAlignment="1" applyProtection="1">
      <alignment horizontal="center" wrapText="1"/>
      <protection locked="0"/>
    </xf>
    <xf numFmtId="1" fontId="24" fillId="6" borderId="55" xfId="0" applyNumberFormat="1" applyFont="1" applyFill="1" applyBorder="1" applyAlignment="1" applyProtection="1">
      <alignment horizontal="center" wrapText="1"/>
      <protection locked="0"/>
    </xf>
    <xf numFmtId="1" fontId="24" fillId="6" borderId="56" xfId="0" applyNumberFormat="1" applyFont="1" applyFill="1" applyBorder="1" applyAlignment="1" applyProtection="1">
      <alignment horizontal="center" wrapText="1"/>
      <protection locked="0"/>
    </xf>
    <xf numFmtId="1" fontId="9" fillId="5" borderId="1" xfId="0" applyNumberFormat="1" applyFont="1" applyFill="1" applyBorder="1" applyAlignment="1">
      <alignment horizontal="center" wrapText="1"/>
    </xf>
    <xf numFmtId="1" fontId="9" fillId="5" borderId="20" xfId="0" applyNumberFormat="1" applyFont="1" applyFill="1" applyBorder="1" applyAlignment="1">
      <alignment horizontal="center" wrapText="1"/>
    </xf>
    <xf numFmtId="1" fontId="12" fillId="0" borderId="10" xfId="7" applyNumberFormat="1" applyFont="1" applyBorder="1" applyAlignment="1">
      <alignment horizontal="center" wrapText="1"/>
    </xf>
    <xf numFmtId="1" fontId="9" fillId="5" borderId="3" xfId="0" applyNumberFormat="1" applyFont="1" applyFill="1" applyBorder="1" applyAlignment="1">
      <alignment horizontal="center" wrapText="1"/>
    </xf>
    <xf numFmtId="1" fontId="9" fillId="0" borderId="0" xfId="0" applyNumberFormat="1" applyFont="1" applyAlignment="1">
      <alignment horizontal="center" wrapText="1"/>
    </xf>
    <xf numFmtId="1" fontId="12" fillId="0" borderId="0" xfId="7" applyNumberFormat="1" applyFont="1" applyAlignment="1">
      <alignment horizontal="center" wrapText="1"/>
    </xf>
    <xf numFmtId="1" fontId="9" fillId="0" borderId="4" xfId="0" applyNumberFormat="1" applyFont="1" applyBorder="1" applyAlignment="1">
      <alignment horizontal="center" wrapText="1"/>
    </xf>
    <xf numFmtId="1" fontId="9" fillId="0" borderId="39" xfId="0" applyNumberFormat="1" applyFont="1" applyBorder="1" applyAlignment="1">
      <alignment horizontal="center" wrapText="1"/>
    </xf>
    <xf numFmtId="1" fontId="9" fillId="0" borderId="40" xfId="0" applyNumberFormat="1" applyFont="1" applyBorder="1" applyAlignment="1">
      <alignment horizontal="center" wrapText="1"/>
    </xf>
    <xf numFmtId="1" fontId="24" fillId="6" borderId="6" xfId="0" applyNumberFormat="1" applyFont="1" applyFill="1" applyBorder="1" applyAlignment="1" applyProtection="1">
      <alignment horizontal="center" wrapText="1"/>
      <protection locked="0"/>
    </xf>
    <xf numFmtId="1" fontId="24" fillId="6" borderId="45" xfId="0" applyNumberFormat="1" applyFont="1" applyFill="1" applyBorder="1" applyAlignment="1" applyProtection="1">
      <alignment horizontal="center" wrapText="1"/>
      <protection locked="0"/>
    </xf>
    <xf numFmtId="1" fontId="24" fillId="6" borderId="47" xfId="0" applyNumberFormat="1" applyFont="1" applyFill="1" applyBorder="1" applyAlignment="1" applyProtection="1">
      <alignment horizontal="center" wrapText="1"/>
      <protection locked="0"/>
    </xf>
    <xf numFmtId="1" fontId="24" fillId="6" borderId="49" xfId="0" applyNumberFormat="1" applyFont="1" applyFill="1" applyBorder="1" applyAlignment="1" applyProtection="1">
      <alignment horizontal="center" wrapText="1"/>
      <protection locked="0"/>
    </xf>
    <xf numFmtId="1" fontId="24" fillId="5" borderId="49" xfId="0" applyNumberFormat="1" applyFont="1" applyFill="1" applyBorder="1" applyAlignment="1">
      <alignment horizontal="center" wrapText="1"/>
    </xf>
    <xf numFmtId="1" fontId="24" fillId="6" borderId="53" xfId="0" applyNumberFormat="1" applyFont="1" applyFill="1" applyBorder="1" applyAlignment="1" applyProtection="1">
      <alignment horizontal="center" wrapText="1"/>
      <protection locked="0"/>
    </xf>
    <xf numFmtId="1" fontId="24" fillId="6" borderId="54" xfId="0" applyNumberFormat="1" applyFont="1" applyFill="1" applyBorder="1" applyAlignment="1" applyProtection="1">
      <alignment horizontal="center" wrapText="1"/>
      <protection locked="0"/>
    </xf>
    <xf numFmtId="1" fontId="24" fillId="6" borderId="0" xfId="0" applyNumberFormat="1" applyFont="1" applyFill="1" applyAlignment="1" applyProtection="1">
      <alignment horizontal="center" wrapText="1"/>
      <protection locked="0"/>
    </xf>
    <xf numFmtId="1" fontId="42" fillId="0" borderId="0" xfId="15" quotePrefix="1" applyNumberFormat="1" applyFont="1" applyFill="1" applyBorder="1" applyAlignment="1">
      <alignment horizontal="center" wrapText="1"/>
    </xf>
    <xf numFmtId="1" fontId="40" fillId="0" borderId="10" xfId="12" quotePrefix="1" applyNumberFormat="1" applyFont="1" applyFill="1" applyBorder="1" applyAlignment="1">
      <alignment horizontal="center" wrapText="1"/>
    </xf>
    <xf numFmtId="1" fontId="9" fillId="0" borderId="1" xfId="0" applyNumberFormat="1" applyFont="1" applyBorder="1" applyAlignment="1">
      <alignment horizontal="center" wrapText="1"/>
    </xf>
    <xf numFmtId="1" fontId="9" fillId="0" borderId="20" xfId="0" applyNumberFormat="1" applyFont="1" applyBorder="1" applyAlignment="1">
      <alignment horizontal="center" wrapText="1"/>
    </xf>
    <xf numFmtId="1" fontId="9" fillId="0" borderId="3" xfId="0" applyNumberFormat="1" applyFont="1" applyBorder="1" applyAlignment="1">
      <alignment horizontal="center" wrapText="1"/>
    </xf>
    <xf numFmtId="1" fontId="17" fillId="0" borderId="10" xfId="13" quotePrefix="1" applyNumberFormat="1" applyFont="1" applyFill="1" applyBorder="1" applyAlignment="1">
      <alignment horizontal="center" wrapText="1"/>
    </xf>
    <xf numFmtId="1" fontId="17" fillId="0" borderId="10" xfId="14" quotePrefix="1" applyNumberFormat="1" applyFont="1" applyFill="1" applyBorder="1" applyAlignment="1">
      <alignment horizontal="center" wrapText="1"/>
    </xf>
    <xf numFmtId="1" fontId="17" fillId="0" borderId="0" xfId="14" quotePrefix="1" applyNumberFormat="1" applyFont="1" applyFill="1" applyBorder="1" applyAlignment="1">
      <alignment horizontal="center" wrapText="1"/>
    </xf>
    <xf numFmtId="1" fontId="9" fillId="0" borderId="10" xfId="0" applyNumberFormat="1" applyFont="1" applyBorder="1" applyAlignment="1">
      <alignment horizontal="center" wrapText="1"/>
    </xf>
    <xf numFmtId="1" fontId="24" fillId="6" borderId="51" xfId="0" applyNumberFormat="1" applyFont="1" applyFill="1" applyBorder="1" applyAlignment="1" applyProtection="1">
      <alignment horizontal="center" wrapText="1"/>
      <protection locked="0"/>
    </xf>
    <xf numFmtId="1" fontId="24" fillId="6" borderId="58" xfId="0" applyNumberFormat="1" applyFont="1" applyFill="1" applyBorder="1" applyAlignment="1" applyProtection="1">
      <alignment horizontal="center" wrapText="1"/>
      <protection locked="0"/>
    </xf>
    <xf numFmtId="1" fontId="24" fillId="6" borderId="59" xfId="0" applyNumberFormat="1" applyFont="1" applyFill="1" applyBorder="1" applyAlignment="1" applyProtection="1">
      <alignment horizontal="center" wrapText="1"/>
      <protection locked="0"/>
    </xf>
    <xf numFmtId="1" fontId="9" fillId="0" borderId="0" xfId="4" applyNumberFormat="1" applyFont="1" applyAlignment="1">
      <alignment horizontal="center" wrapText="1"/>
    </xf>
    <xf numFmtId="1" fontId="16" fillId="0" borderId="0" xfId="4" applyNumberFormat="1" applyFont="1" applyAlignment="1">
      <alignment horizontal="center" wrapText="1"/>
    </xf>
    <xf numFmtId="1" fontId="9" fillId="6" borderId="6" xfId="4" applyNumberFormat="1" applyFont="1" applyFill="1" applyBorder="1" applyAlignment="1" applyProtection="1">
      <alignment horizontal="center" wrapText="1"/>
      <protection locked="0"/>
    </xf>
    <xf numFmtId="1" fontId="9" fillId="5" borderId="6" xfId="4" applyNumberFormat="1" applyFont="1" applyFill="1" applyBorder="1" applyAlignment="1" applyProtection="1">
      <alignment horizontal="center" wrapText="1"/>
      <protection locked="0"/>
    </xf>
    <xf numFmtId="0" fontId="38" fillId="0" borderId="0" xfId="0" applyFont="1" applyAlignment="1">
      <alignment horizontal="left" wrapText="1"/>
    </xf>
    <xf numFmtId="1" fontId="37" fillId="3" borderId="63" xfId="0" applyNumberFormat="1" applyFont="1" applyFill="1" applyBorder="1" applyAlignment="1">
      <alignment horizontal="center"/>
    </xf>
    <xf numFmtId="1" fontId="37" fillId="3" borderId="31" xfId="0" applyNumberFormat="1" applyFont="1" applyFill="1" applyBorder="1" applyAlignment="1">
      <alignment horizontal="center"/>
    </xf>
    <xf numFmtId="1" fontId="37" fillId="3" borderId="32" xfId="0" applyNumberFormat="1" applyFont="1" applyFill="1" applyBorder="1" applyAlignment="1">
      <alignment horizontal="center"/>
    </xf>
    <xf numFmtId="1" fontId="37" fillId="3" borderId="64" xfId="0" applyNumberFormat="1" applyFont="1" applyFill="1" applyBorder="1" applyAlignment="1">
      <alignment horizontal="center"/>
    </xf>
    <xf numFmtId="0" fontId="16" fillId="0" borderId="1" xfId="4" applyFont="1" applyBorder="1"/>
    <xf numFmtId="0" fontId="58" fillId="4" borderId="14" xfId="0" applyFont="1" applyFill="1" applyBorder="1"/>
    <xf numFmtId="0" fontId="9" fillId="4" borderId="0" xfId="0" applyFont="1" applyFill="1" applyAlignment="1">
      <alignment horizontal="right" vertical="center" indent="2"/>
    </xf>
    <xf numFmtId="3" fontId="9" fillId="3" borderId="34" xfId="8" applyNumberFormat="1" applyFont="1" applyFill="1" applyBorder="1" applyAlignment="1">
      <alignment horizontal="center" vertical="center"/>
    </xf>
    <xf numFmtId="3" fontId="9" fillId="3" borderId="19" xfId="8" applyNumberFormat="1" applyFont="1" applyFill="1" applyBorder="1" applyAlignment="1">
      <alignment horizontal="center" vertical="center"/>
    </xf>
    <xf numFmtId="3" fontId="9" fillId="5" borderId="35" xfId="8" applyNumberFormat="1" applyFont="1" applyFill="1" applyBorder="1" applyAlignment="1">
      <alignment horizontal="center" vertical="center"/>
    </xf>
    <xf numFmtId="0" fontId="58" fillId="4" borderId="16" xfId="0" applyFont="1" applyFill="1" applyBorder="1"/>
    <xf numFmtId="0" fontId="16" fillId="4" borderId="26" xfId="0" applyFont="1" applyFill="1" applyBorder="1" applyAlignment="1">
      <alignment horizontal="right" vertical="center" indent="2"/>
    </xf>
    <xf numFmtId="0" fontId="44" fillId="0" borderId="0" xfId="0" applyFont="1"/>
    <xf numFmtId="0" fontId="58" fillId="0" borderId="0" xfId="0" applyFont="1"/>
    <xf numFmtId="0" fontId="9" fillId="0" borderId="0" xfId="0" applyFont="1"/>
    <xf numFmtId="0" fontId="13" fillId="0" borderId="0" xfId="0" applyFont="1" applyAlignment="1">
      <alignment horizontal="left" vertical="center"/>
    </xf>
    <xf numFmtId="0" fontId="19" fillId="0" borderId="0" xfId="0" applyFont="1" applyAlignment="1">
      <alignment horizontal="left"/>
    </xf>
    <xf numFmtId="0" fontId="17" fillId="0" borderId="0" xfId="0" applyFont="1" applyAlignment="1">
      <alignment horizontal="left" vertical="center"/>
    </xf>
    <xf numFmtId="0" fontId="17" fillId="0" borderId="0" xfId="0" applyFont="1" applyAlignment="1">
      <alignment vertical="center"/>
    </xf>
    <xf numFmtId="0" fontId="9" fillId="0" borderId="0" xfId="0" applyFont="1" applyAlignment="1">
      <alignment horizontal="left" vertical="center"/>
    </xf>
    <xf numFmtId="0" fontId="9" fillId="0" borderId="0" xfId="0" applyFont="1" applyAlignment="1">
      <alignment horizontal="left" vertical="center" indent="2"/>
    </xf>
    <xf numFmtId="0" fontId="9" fillId="0" borderId="0" xfId="0" applyFont="1" applyAlignment="1">
      <alignment horizontal="left" vertical="center" indent="4"/>
    </xf>
    <xf numFmtId="0" fontId="9" fillId="0" borderId="0" xfId="0" applyFont="1" applyAlignment="1">
      <alignment horizontal="left" vertical="center" wrapText="1" indent="2"/>
    </xf>
    <xf numFmtId="4" fontId="12" fillId="0" borderId="0" xfId="7" applyNumberFormat="1" applyFont="1" applyAlignment="1">
      <alignment horizontal="left" vertical="center"/>
    </xf>
    <xf numFmtId="0" fontId="9" fillId="0" borderId="0" xfId="0" applyFont="1" applyAlignment="1">
      <alignment horizontal="left" vertical="center" indent="1"/>
    </xf>
    <xf numFmtId="0" fontId="16" fillId="0" borderId="0" xfId="0" applyFont="1"/>
    <xf numFmtId="0" fontId="16" fillId="3" borderId="0" xfId="0" applyFont="1" applyFill="1" applyAlignment="1">
      <alignment wrapText="1"/>
    </xf>
    <xf numFmtId="0" fontId="53" fillId="3" borderId="0" xfId="2" applyFont="1" applyFill="1" applyAlignment="1"/>
    <xf numFmtId="0" fontId="24" fillId="3" borderId="0" xfId="0" applyFont="1" applyFill="1" applyAlignment="1">
      <alignment wrapText="1"/>
    </xf>
    <xf numFmtId="0" fontId="9" fillId="3" borderId="0" xfId="0" applyFont="1" applyFill="1" applyAlignment="1">
      <alignment wrapText="1"/>
    </xf>
    <xf numFmtId="0" fontId="24" fillId="3" borderId="0" xfId="0" applyFont="1" applyFill="1"/>
    <xf numFmtId="0" fontId="52" fillId="3" borderId="0" xfId="2" applyFont="1" applyFill="1" applyAlignment="1"/>
    <xf numFmtId="0" fontId="24" fillId="0" borderId="0" xfId="0" applyFont="1"/>
    <xf numFmtId="0" fontId="24" fillId="0" borderId="0" xfId="0" applyFont="1" applyAlignment="1">
      <alignment wrapText="1"/>
    </xf>
    <xf numFmtId="0" fontId="24" fillId="0" borderId="5" xfId="0" applyFont="1" applyBorder="1" applyAlignment="1">
      <alignment wrapText="1"/>
    </xf>
    <xf numFmtId="0" fontId="24" fillId="3" borderId="0" xfId="0" applyFont="1" applyFill="1" applyAlignment="1">
      <alignment vertical="center" wrapText="1"/>
    </xf>
    <xf numFmtId="0" fontId="53" fillId="3" borderId="0" xfId="2" quotePrefix="1" applyFont="1" applyFill="1" applyAlignment="1"/>
    <xf numFmtId="0" fontId="49" fillId="0" borderId="0" xfId="2" applyFont="1" applyAlignment="1"/>
    <xf numFmtId="0" fontId="48" fillId="2" borderId="0" xfId="0" applyFont="1" applyFill="1"/>
    <xf numFmtId="0" fontId="5" fillId="3" borderId="0" xfId="0" applyFont="1" applyFill="1"/>
    <xf numFmtId="3" fontId="9" fillId="5" borderId="1" xfId="3" applyNumberFormat="1" applyFont="1" applyFill="1" applyBorder="1" applyAlignment="1">
      <alignment vertical="center"/>
    </xf>
    <xf numFmtId="0" fontId="24" fillId="4" borderId="1" xfId="0" applyFont="1" applyFill="1" applyBorder="1"/>
    <xf numFmtId="0" fontId="24" fillId="0" borderId="4" xfId="0" applyFont="1" applyBorder="1"/>
    <xf numFmtId="0" fontId="50" fillId="0" borderId="0" xfId="0" applyFont="1"/>
    <xf numFmtId="0" fontId="37" fillId="4" borderId="0" xfId="0" applyFont="1" applyFill="1"/>
    <xf numFmtId="0" fontId="51" fillId="4" borderId="0" xfId="0" applyFont="1" applyFill="1"/>
    <xf numFmtId="0" fontId="52" fillId="0" borderId="0" xfId="0" applyFont="1"/>
    <xf numFmtId="0" fontId="19" fillId="4" borderId="7" xfId="7" applyFont="1" applyFill="1" applyBorder="1" applyAlignment="1">
      <alignment horizontal="center" vertical="center" wrapText="1"/>
    </xf>
    <xf numFmtId="0" fontId="19" fillId="4" borderId="8" xfId="7" applyFont="1" applyFill="1" applyBorder="1" applyAlignment="1">
      <alignment horizontal="center" vertical="center" wrapText="1"/>
    </xf>
    <xf numFmtId="0" fontId="19" fillId="4" borderId="9" xfId="7" applyFont="1" applyFill="1" applyBorder="1" applyAlignment="1">
      <alignment horizontal="center" vertical="center" wrapText="1"/>
    </xf>
    <xf numFmtId="0" fontId="47" fillId="0" borderId="20" xfId="4" applyFont="1" applyBorder="1"/>
    <xf numFmtId="0" fontId="47" fillId="0" borderId="2" xfId="4" applyFont="1" applyBorder="1"/>
    <xf numFmtId="0" fontId="47" fillId="0" borderId="3" xfId="4" applyFont="1" applyBorder="1"/>
    <xf numFmtId="0" fontId="11" fillId="0" borderId="20" xfId="9" applyFont="1" applyBorder="1" applyAlignment="1">
      <alignment horizontal="center" vertical="center" wrapText="1"/>
    </xf>
    <xf numFmtId="0" fontId="11" fillId="0" borderId="2" xfId="9" applyFont="1" applyBorder="1" applyAlignment="1">
      <alignment horizontal="center" vertical="center" wrapText="1"/>
    </xf>
    <xf numFmtId="0" fontId="11" fillId="0" borderId="3" xfId="9" applyFont="1" applyBorder="1" applyAlignment="1">
      <alignment horizontal="center" vertical="center" wrapText="1"/>
    </xf>
    <xf numFmtId="0" fontId="15" fillId="6" borderId="0" xfId="4" applyFont="1" applyFill="1" applyAlignment="1">
      <alignment horizontal="center" vertical="center"/>
    </xf>
    <xf numFmtId="0" fontId="11" fillId="0" borderId="0" xfId="9" applyFont="1" applyAlignment="1">
      <alignment horizontal="center" wrapText="1"/>
    </xf>
    <xf numFmtId="0" fontId="38" fillId="0" borderId="12" xfId="0" applyFont="1" applyBorder="1" applyAlignment="1">
      <alignment horizontal="left" wrapText="1"/>
    </xf>
    <xf numFmtId="0" fontId="38" fillId="0" borderId="0" xfId="0" applyFont="1" applyAlignment="1">
      <alignment horizontal="left" wrapText="1"/>
    </xf>
    <xf numFmtId="0" fontId="24" fillId="4" borderId="14" xfId="0" applyFont="1" applyFill="1" applyBorder="1" applyAlignment="1">
      <alignment horizontal="right" vertical="center" indent="3"/>
    </xf>
    <xf numFmtId="0" fontId="24" fillId="4" borderId="0" xfId="0" applyFont="1" applyFill="1" applyAlignment="1">
      <alignment horizontal="right" vertical="center" indent="3"/>
    </xf>
    <xf numFmtId="0" fontId="37" fillId="4" borderId="16" xfId="0" applyFont="1" applyFill="1" applyBorder="1" applyAlignment="1">
      <alignment horizontal="right" vertical="center" indent="3"/>
    </xf>
    <xf numFmtId="0" fontId="37" fillId="4" borderId="26" xfId="0" applyFont="1" applyFill="1" applyBorder="1" applyAlignment="1">
      <alignment horizontal="right" vertical="center" indent="3"/>
    </xf>
    <xf numFmtId="0" fontId="44" fillId="0" borderId="0" xfId="0" applyFont="1" applyAlignment="1">
      <alignment vertical="top" wrapText="1"/>
    </xf>
    <xf numFmtId="0" fontId="38" fillId="0" borderId="38" xfId="0" applyFont="1" applyBorder="1" applyAlignment="1">
      <alignment vertical="center" wrapText="1"/>
    </xf>
    <xf numFmtId="0" fontId="38" fillId="0" borderId="5" xfId="0" applyFont="1" applyBorder="1" applyAlignment="1">
      <alignment vertical="center" wrapText="1"/>
    </xf>
    <xf numFmtId="0" fontId="38" fillId="0" borderId="39" xfId="0" applyFont="1" applyBorder="1" applyAlignment="1">
      <alignment vertical="center" wrapText="1"/>
    </xf>
    <xf numFmtId="0" fontId="38" fillId="0" borderId="23" xfId="0" applyFont="1" applyBorder="1" applyAlignment="1">
      <alignment vertical="center" wrapText="1"/>
    </xf>
    <xf numFmtId="0" fontId="12" fillId="0" borderId="0" xfId="7" applyFont="1" applyAlignment="1">
      <alignment horizontal="left" vertical="center" wrapText="1"/>
    </xf>
    <xf numFmtId="0" fontId="12" fillId="0" borderId="0" xfId="7" applyFont="1" applyAlignment="1">
      <alignment vertical="center" wrapText="1"/>
    </xf>
    <xf numFmtId="0" fontId="12" fillId="0" borderId="0" xfId="7" applyFont="1" applyAlignment="1">
      <alignment wrapText="1"/>
    </xf>
    <xf numFmtId="0" fontId="45" fillId="0" borderId="20" xfId="7" applyFont="1" applyBorder="1"/>
    <xf numFmtId="0" fontId="45" fillId="0" borderId="2" xfId="7" applyFont="1" applyBorder="1"/>
    <xf numFmtId="0" fontId="45" fillId="0" borderId="3" xfId="7" applyFont="1" applyBorder="1"/>
  </cellXfs>
  <cellStyles count="17">
    <cellStyle name="DPMRowTab1" xfId="11" xr:uid="{BFBEAD1B-89CD-487B-9660-C4CDEDB2349E}"/>
    <cellStyle name="DPMRowTab2" xfId="12" xr:uid="{43CC36E5-5D73-4BCD-A6D9-CEE539AE4C11}"/>
    <cellStyle name="DPMRowTab3" xfId="13" xr:uid="{A7C75B11-02A7-4B64-A652-7CF7EBFC3F8D}"/>
    <cellStyle name="DPMRowTab4" xfId="14" xr:uid="{2F44B150-9540-48A6-9735-31FB2C089C4D}"/>
    <cellStyle name="DPMRowTab5" xfId="15" xr:uid="{B6CC4727-F578-4A4F-AD6D-D7AD3AAC0BF2}"/>
    <cellStyle name="DPMRowTab6" xfId="16" xr:uid="{AA2C0FE3-FDF6-4D48-BC03-CCF5D8A94644}"/>
    <cellStyle name="Hyperlinkki" xfId="2" builtinId="8"/>
    <cellStyle name="Normaali" xfId="0" builtinId="0"/>
    <cellStyle name="Normaali_A_L1_s 2" xfId="8" xr:uid="{5C018ABC-18A2-4495-BC56-D465F3A9B970}"/>
    <cellStyle name="Normaali_A_L1_s 3" xfId="6" xr:uid="{92E89D52-7FF8-4D3A-BBC1-C78939AF496E}"/>
    <cellStyle name="Normaali_A_L2b_s" xfId="3" xr:uid="{FBBB9848-18C5-4F39-9C57-A63A19E71B33}"/>
    <cellStyle name="Normal 2" xfId="7" xr:uid="{62ABF8CD-E981-4F0F-ADA4-76A9B8AD6FAF}"/>
    <cellStyle name="Normal 2 2" xfId="9" xr:uid="{F7FACA0F-6157-4C20-AE88-8CD213E4F2AA}"/>
    <cellStyle name="Normal 3" xfId="4" xr:uid="{801C7C64-FF93-425D-AA2E-682D11E196D4}"/>
    <cellStyle name="Normal_Corep_taulukot_kaikki_1_1_0" xfId="10" xr:uid="{46E2EEEB-F394-44E9-8D17-82BA5752ACD8}"/>
    <cellStyle name="Normal_M_Tables" xfId="5" xr:uid="{6600EBB1-1448-41E4-AD2E-71751E6B46BC}"/>
    <cellStyle name="Prosenttia" xfId="1" builtinId="5"/>
  </cellStyles>
  <dxfs count="14">
    <dxf>
      <font>
        <color theme="1"/>
      </font>
      <fill>
        <gradientFill degree="90">
          <stop position="0">
            <color theme="0"/>
          </stop>
          <stop position="0.5">
            <color theme="9" tint="0.80001220740379042"/>
          </stop>
          <stop position="1">
            <color theme="0"/>
          </stop>
        </gradientFill>
      </fill>
    </dxf>
    <dxf>
      <font>
        <color theme="1"/>
      </font>
      <fill>
        <gradientFill degree="90">
          <stop position="0">
            <color theme="0"/>
          </stop>
          <stop position="0.5">
            <color rgb="FFFFBDBD"/>
          </stop>
          <stop position="1">
            <color theme="0"/>
          </stop>
        </gradientFill>
      </fill>
    </dxf>
    <dxf>
      <fill>
        <gradientFill degree="90">
          <stop position="0">
            <color theme="0"/>
          </stop>
          <stop position="0.5">
            <color rgb="FFFFFED4"/>
          </stop>
          <stop position="1">
            <color theme="0"/>
          </stop>
        </gradientFill>
      </fill>
    </dxf>
    <dxf>
      <font>
        <color theme="1"/>
      </font>
      <fill>
        <gradientFill degree="90">
          <stop position="0">
            <color theme="0"/>
          </stop>
          <stop position="0.5">
            <color theme="9" tint="0.80001220740379042"/>
          </stop>
          <stop position="1">
            <color theme="0"/>
          </stop>
        </gradientFill>
      </fill>
    </dxf>
    <dxf>
      <font>
        <color theme="1"/>
      </font>
      <fill>
        <gradientFill degree="90">
          <stop position="0">
            <color theme="0"/>
          </stop>
          <stop position="0.5">
            <color rgb="FFFFBDBD"/>
          </stop>
          <stop position="1">
            <color theme="0"/>
          </stop>
        </gradientFill>
      </fill>
    </dxf>
    <dxf>
      <fill>
        <gradientFill degree="90">
          <stop position="0">
            <color theme="0"/>
          </stop>
          <stop position="0.5">
            <color rgb="FFFFFED4"/>
          </stop>
          <stop position="1">
            <color theme="0"/>
          </stop>
        </gradientFill>
      </fill>
    </dxf>
    <dxf>
      <font>
        <color theme="1"/>
      </font>
      <fill>
        <gradientFill degree="90">
          <stop position="0">
            <color theme="0"/>
          </stop>
          <stop position="0.5">
            <color theme="9" tint="0.80001220740379042"/>
          </stop>
          <stop position="1">
            <color theme="0"/>
          </stop>
        </gradientFill>
      </fill>
    </dxf>
    <dxf>
      <font>
        <color theme="1"/>
      </font>
      <fill>
        <gradientFill degree="90">
          <stop position="0">
            <color theme="0"/>
          </stop>
          <stop position="0.5">
            <color rgb="FFFFBDBD"/>
          </stop>
          <stop position="1">
            <color theme="0"/>
          </stop>
        </gradientFill>
      </fill>
    </dxf>
    <dxf>
      <fill>
        <gradientFill degree="90">
          <stop position="0">
            <color theme="0"/>
          </stop>
          <stop position="0.5">
            <color rgb="FFFFFED4"/>
          </stop>
          <stop position="1">
            <color theme="0"/>
          </stop>
        </gradientFill>
      </fill>
    </dxf>
    <dxf>
      <font>
        <color theme="1"/>
      </font>
      <fill>
        <gradientFill degree="90">
          <stop position="0">
            <color theme="0"/>
          </stop>
          <stop position="0.5">
            <color theme="9" tint="0.80001220740379042"/>
          </stop>
          <stop position="1">
            <color theme="0"/>
          </stop>
        </gradientFill>
      </fill>
    </dxf>
    <dxf>
      <font>
        <color theme="1"/>
      </font>
      <fill>
        <gradientFill degree="90">
          <stop position="0">
            <color theme="0"/>
          </stop>
          <stop position="0.5">
            <color rgb="FFFFBDBD"/>
          </stop>
          <stop position="1">
            <color theme="0"/>
          </stop>
        </gradientFill>
      </fill>
    </dxf>
    <dxf>
      <fill>
        <gradientFill degree="90">
          <stop position="0">
            <color theme="0"/>
          </stop>
          <stop position="0.5">
            <color rgb="FFFFFED4"/>
          </stop>
          <stop position="1">
            <color theme="0"/>
          </stop>
        </gradientFill>
      </fill>
    </dxf>
    <dxf>
      <font>
        <color rgb="FFC00000"/>
      </font>
    </dxf>
    <dxf>
      <font>
        <color theme="9" tint="-0.24994659260841701"/>
      </font>
    </dxf>
  </dxfs>
  <tableStyles count="0" defaultTableStyle="TableStyleMedium2" defaultPivotStyle="PivotStyleLight16"/>
  <colors>
    <mruColors>
      <color rgb="FFFF9999"/>
      <color rgb="FFFFB7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sv-FI" sz="1000" baseline="0"/>
              <a:t> Kapitaltäckning (Basscenario)</a:t>
            </a:r>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'Sammandrag (Kostnadsbaserad)'!$B$24</c:f>
              <c:strCache>
                <c:ptCount val="1"/>
                <c:pt idx="0">
                  <c:v>Kapitalbas</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'Sammandrag (Kostnadsbaserad)'!$C$22:$F$22</c:f>
              <c:strCache>
                <c:ptCount val="4"/>
                <c:pt idx="0">
                  <c:v>2025</c:v>
                </c:pt>
                <c:pt idx="1">
                  <c:v>2026 p</c:v>
                </c:pt>
                <c:pt idx="2">
                  <c:v>2027 p</c:v>
                </c:pt>
                <c:pt idx="3">
                  <c:v>2028 p</c:v>
                </c:pt>
              </c:strCache>
            </c:strRef>
          </c:cat>
          <c:val>
            <c:numRef>
              <c:f>'Sammandrag (Kostnadsbaserad)'!$C$24:$F$24</c:f>
              <c:numCache>
                <c:formatCode>0</c:formatCode>
                <c:ptCount val="4"/>
                <c:pt idx="0">
                  <c:v>0</c:v>
                </c:pt>
                <c:pt idx="1">
                  <c:v>0</c:v>
                </c:pt>
                <c:pt idx="2">
                  <c:v>0</c:v>
                </c:pt>
                <c:pt idx="3">
                  <c:v>0</c:v>
                </c:pt>
              </c:numCache>
            </c:numRef>
          </c:val>
          <c:extLst>
            <c:ext xmlns:c16="http://schemas.microsoft.com/office/drawing/2014/chart" uri="{C3380CC4-5D6E-409C-BE32-E72D297353CC}">
              <c16:uniqueId val="{00000000-D2D2-43A0-AC4C-2A91FF7B87AD}"/>
            </c:ext>
          </c:extLst>
        </c:ser>
        <c:ser>
          <c:idx val="1"/>
          <c:order val="1"/>
          <c:tx>
            <c:strRef>
              <c:f>'Sammandrag (Kostnadsbaserad)'!$B$25</c:f>
              <c:strCache>
                <c:ptCount val="1"/>
                <c:pt idx="0">
                  <c:v>Kapitalkrav</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'Sammandrag (Kostnadsbaserad)'!$C$22:$F$22</c:f>
              <c:strCache>
                <c:ptCount val="4"/>
                <c:pt idx="0">
                  <c:v>2025</c:v>
                </c:pt>
                <c:pt idx="1">
                  <c:v>2026 p</c:v>
                </c:pt>
                <c:pt idx="2">
                  <c:v>2027 p</c:v>
                </c:pt>
                <c:pt idx="3">
                  <c:v>2028 p</c:v>
                </c:pt>
              </c:strCache>
            </c:strRef>
          </c:cat>
          <c:val>
            <c:numRef>
              <c:f>'Sammandrag (Kostnadsbaserad)'!$C$25:$F$25</c:f>
              <c:numCache>
                <c:formatCode>0</c:formatCode>
                <c:ptCount val="4"/>
                <c:pt idx="0">
                  <c:v>350</c:v>
                </c:pt>
                <c:pt idx="1">
                  <c:v>350</c:v>
                </c:pt>
                <c:pt idx="2">
                  <c:v>350</c:v>
                </c:pt>
                <c:pt idx="3">
                  <c:v>350</c:v>
                </c:pt>
              </c:numCache>
            </c:numRef>
          </c:val>
          <c:extLst>
            <c:ext xmlns:c16="http://schemas.microsoft.com/office/drawing/2014/chart" uri="{C3380CC4-5D6E-409C-BE32-E72D297353CC}">
              <c16:uniqueId val="{00000001-D2D2-43A0-AC4C-2A91FF7B87AD}"/>
            </c:ext>
          </c:extLst>
        </c:ser>
        <c:ser>
          <c:idx val="2"/>
          <c:order val="2"/>
          <c:tx>
            <c:strRef>
              <c:f>'Sammandrag (Kostnadsbaserad)'!$B$30</c:f>
              <c:strCache>
                <c:ptCount val="1"/>
                <c:pt idx="0">
                  <c:v>Över-/underskott av kapital</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val>
            <c:numRef>
              <c:f>'Sammandrag (Kostnadsbaserad)'!$C$30:$F$30</c:f>
              <c:numCache>
                <c:formatCode>#,##0</c:formatCode>
                <c:ptCount val="4"/>
                <c:pt idx="0">
                  <c:v>-350</c:v>
                </c:pt>
                <c:pt idx="1">
                  <c:v>-350</c:v>
                </c:pt>
                <c:pt idx="2">
                  <c:v>-350</c:v>
                </c:pt>
                <c:pt idx="3">
                  <c:v>-350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D2D2-43A0-AC4C-2A91FF7B87AD}"/>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sv-FI" sz="900" b="0" i="0" u="none" strike="noStrike" baseline="0">
                    <a:solidFill>
                      <a:sysClr val="windowText" lastClr="000000">
                        <a:lumMod val="65000"/>
                        <a:lumOff val="35000"/>
                      </a:sysClr>
                    </a:solidFill>
                  </a:rPr>
                  <a:t>Tusen euro</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sv-FI" sz="1000" baseline="0"/>
              <a:t> Kapitaltäckning (Basscenario)</a:t>
            </a:r>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'Sammandrag (2 % krav)'!$B$24</c:f>
              <c:strCache>
                <c:ptCount val="1"/>
                <c:pt idx="0">
                  <c:v>Kapitalbas</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'Sammandrag (2 % krav)'!$C$22:$F$22</c:f>
              <c:strCache>
                <c:ptCount val="4"/>
                <c:pt idx="0">
                  <c:v>2025</c:v>
                </c:pt>
                <c:pt idx="1">
                  <c:v>2026 p</c:v>
                </c:pt>
                <c:pt idx="2">
                  <c:v>2027 p</c:v>
                </c:pt>
                <c:pt idx="3">
                  <c:v>2028 p</c:v>
                </c:pt>
              </c:strCache>
            </c:strRef>
          </c:cat>
          <c:val>
            <c:numRef>
              <c:f>'Sammandrag (2 % krav)'!$C$24:$F$24</c:f>
              <c:numCache>
                <c:formatCode>0</c:formatCode>
                <c:ptCount val="4"/>
                <c:pt idx="0">
                  <c:v>0</c:v>
                </c:pt>
                <c:pt idx="1">
                  <c:v>0</c:v>
                </c:pt>
                <c:pt idx="2">
                  <c:v>0</c:v>
                </c:pt>
                <c:pt idx="3">
                  <c:v>0</c:v>
                </c:pt>
              </c:numCache>
            </c:numRef>
          </c:val>
          <c:extLst>
            <c:ext xmlns:c16="http://schemas.microsoft.com/office/drawing/2014/chart" uri="{C3380CC4-5D6E-409C-BE32-E72D297353CC}">
              <c16:uniqueId val="{00000000-12C8-434D-9900-EB8BFEC24DF3}"/>
            </c:ext>
          </c:extLst>
        </c:ser>
        <c:ser>
          <c:idx val="1"/>
          <c:order val="1"/>
          <c:tx>
            <c:strRef>
              <c:f>'Sammandrag (2 % krav)'!$B$25</c:f>
              <c:strCache>
                <c:ptCount val="1"/>
                <c:pt idx="0">
                  <c:v>Kapitalkrav</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'Sammandrag (2 % krav)'!$C$22:$F$22</c:f>
              <c:strCache>
                <c:ptCount val="4"/>
                <c:pt idx="0">
                  <c:v>2025</c:v>
                </c:pt>
                <c:pt idx="1">
                  <c:v>2026 p</c:v>
                </c:pt>
                <c:pt idx="2">
                  <c:v>2027 p</c:v>
                </c:pt>
                <c:pt idx="3">
                  <c:v>2028 p</c:v>
                </c:pt>
              </c:strCache>
            </c:strRef>
          </c:cat>
          <c:val>
            <c:numRef>
              <c:f>'Sammandrag (2 % krav)'!$C$25:$F$25</c:f>
              <c:numCache>
                <c:formatCode>0</c:formatCode>
                <c:ptCount val="4"/>
                <c:pt idx="0">
                  <c:v>350</c:v>
                </c:pt>
                <c:pt idx="1">
                  <c:v>350</c:v>
                </c:pt>
                <c:pt idx="2">
                  <c:v>350</c:v>
                </c:pt>
                <c:pt idx="3">
                  <c:v>350</c:v>
                </c:pt>
              </c:numCache>
            </c:numRef>
          </c:val>
          <c:extLst>
            <c:ext xmlns:c16="http://schemas.microsoft.com/office/drawing/2014/chart" uri="{C3380CC4-5D6E-409C-BE32-E72D297353CC}">
              <c16:uniqueId val="{00000001-12C8-434D-9900-EB8BFEC24DF3}"/>
            </c:ext>
          </c:extLst>
        </c:ser>
        <c:ser>
          <c:idx val="2"/>
          <c:order val="2"/>
          <c:tx>
            <c:strRef>
              <c:f>'Sammandrag (2 % krav)'!$B$28</c:f>
              <c:strCache>
                <c:ptCount val="1"/>
                <c:pt idx="0">
                  <c:v>Över-/underskott av kapital</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val>
            <c:numRef>
              <c:f>'Sammandrag (2 % krav)'!$C$28:$F$28</c:f>
              <c:numCache>
                <c:formatCode>#,##0</c:formatCode>
                <c:ptCount val="4"/>
                <c:pt idx="0">
                  <c:v>-350</c:v>
                </c:pt>
                <c:pt idx="1">
                  <c:v>-350</c:v>
                </c:pt>
                <c:pt idx="2">
                  <c:v>-350</c:v>
                </c:pt>
                <c:pt idx="3">
                  <c:v>-350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12C8-434D-9900-EB8BFEC24DF3}"/>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sv-FI" sz="900" b="0" i="0" u="none" strike="noStrike" baseline="0">
                    <a:solidFill>
                      <a:sysClr val="windowText" lastClr="000000">
                        <a:lumMod val="65000"/>
                        <a:lumOff val="35000"/>
                      </a:sysClr>
                    </a:solidFill>
                  </a:rPr>
                  <a:t>Tusen euro</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sv-FI" sz="1000" baseline="0"/>
              <a:t> Kapitaltäckning (Stresscenario 1)</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'Sammandrag (2 % krav)'!$B$30</c:f>
              <c:strCache>
                <c:ptCount val="1"/>
                <c:pt idx="0">
                  <c:v>Kapitalbas</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'Sammandrag (2 % krav)'!$C$22:$F$22</c:f>
              <c:strCache>
                <c:ptCount val="4"/>
                <c:pt idx="0">
                  <c:v>2025</c:v>
                </c:pt>
                <c:pt idx="1">
                  <c:v>2026 p</c:v>
                </c:pt>
                <c:pt idx="2">
                  <c:v>2027 p</c:v>
                </c:pt>
                <c:pt idx="3">
                  <c:v>2028 p</c:v>
                </c:pt>
              </c:strCache>
            </c:strRef>
          </c:cat>
          <c:val>
            <c:numRef>
              <c:f>'Sammandrag (2 % krav)'!$C$30:$F$30</c:f>
              <c:numCache>
                <c:formatCode>0</c:formatCode>
                <c:ptCount val="4"/>
                <c:pt idx="0">
                  <c:v>0</c:v>
                </c:pt>
                <c:pt idx="1">
                  <c:v>0</c:v>
                </c:pt>
                <c:pt idx="2">
                  <c:v>0</c:v>
                </c:pt>
                <c:pt idx="3">
                  <c:v>0</c:v>
                </c:pt>
              </c:numCache>
            </c:numRef>
          </c:val>
          <c:extLst>
            <c:ext xmlns:c16="http://schemas.microsoft.com/office/drawing/2014/chart" uri="{C3380CC4-5D6E-409C-BE32-E72D297353CC}">
              <c16:uniqueId val="{00000000-34F6-4D3D-AF9E-D0425CF1DC79}"/>
            </c:ext>
          </c:extLst>
        </c:ser>
        <c:ser>
          <c:idx val="1"/>
          <c:order val="1"/>
          <c:tx>
            <c:strRef>
              <c:f>'Sammandrag (2 % krav)'!$B$31</c:f>
              <c:strCache>
                <c:ptCount val="1"/>
                <c:pt idx="0">
                  <c:v>Kapitalkrav</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'Sammandrag (2 % krav)'!$C$22:$F$22</c:f>
              <c:strCache>
                <c:ptCount val="4"/>
                <c:pt idx="0">
                  <c:v>2025</c:v>
                </c:pt>
                <c:pt idx="1">
                  <c:v>2026 p</c:v>
                </c:pt>
                <c:pt idx="2">
                  <c:v>2027 p</c:v>
                </c:pt>
                <c:pt idx="3">
                  <c:v>2028 p</c:v>
                </c:pt>
              </c:strCache>
            </c:strRef>
          </c:cat>
          <c:val>
            <c:numRef>
              <c:f>'Sammandrag (2 % krav)'!$C$31:$F$31</c:f>
              <c:numCache>
                <c:formatCode>0</c:formatCode>
                <c:ptCount val="4"/>
                <c:pt idx="0">
                  <c:v>350</c:v>
                </c:pt>
                <c:pt idx="1">
                  <c:v>350</c:v>
                </c:pt>
                <c:pt idx="2">
                  <c:v>350</c:v>
                </c:pt>
                <c:pt idx="3">
                  <c:v>350</c:v>
                </c:pt>
              </c:numCache>
            </c:numRef>
          </c:val>
          <c:extLst>
            <c:ext xmlns:c16="http://schemas.microsoft.com/office/drawing/2014/chart" uri="{C3380CC4-5D6E-409C-BE32-E72D297353CC}">
              <c16:uniqueId val="{00000001-34F6-4D3D-AF9E-D0425CF1DC79}"/>
            </c:ext>
          </c:extLst>
        </c:ser>
        <c:ser>
          <c:idx val="2"/>
          <c:order val="2"/>
          <c:tx>
            <c:strRef>
              <c:f>'Sammandrag (2 % krav)'!$B$34</c:f>
              <c:strCache>
                <c:ptCount val="1"/>
                <c:pt idx="0">
                  <c:v>Över-/underskott av kapital</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cat>
            <c:strRef>
              <c:f>'Sammandrag (2 % krav)'!$C$22:$F$22</c:f>
              <c:strCache>
                <c:ptCount val="4"/>
                <c:pt idx="0">
                  <c:v>2025</c:v>
                </c:pt>
                <c:pt idx="1">
                  <c:v>2026 p</c:v>
                </c:pt>
                <c:pt idx="2">
                  <c:v>2027 p</c:v>
                </c:pt>
                <c:pt idx="3">
                  <c:v>2028 p</c:v>
                </c:pt>
              </c:strCache>
            </c:strRef>
          </c:cat>
          <c:val>
            <c:numRef>
              <c:f>'Sammandrag (2 % krav)'!$C$34:$F$34</c:f>
              <c:numCache>
                <c:formatCode>#,##0</c:formatCode>
                <c:ptCount val="4"/>
                <c:pt idx="0">
                  <c:v>-350</c:v>
                </c:pt>
                <c:pt idx="1">
                  <c:v>-350</c:v>
                </c:pt>
                <c:pt idx="2">
                  <c:v>-350</c:v>
                </c:pt>
                <c:pt idx="3">
                  <c:v>-350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34F6-4D3D-AF9E-D0425CF1DC79}"/>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sv-FI" sz="900" b="0" i="0" u="none" strike="noStrike" baseline="0">
                    <a:solidFill>
                      <a:sysClr val="windowText" lastClr="000000">
                        <a:lumMod val="65000"/>
                        <a:lumOff val="35000"/>
                      </a:sysClr>
                    </a:solidFill>
                  </a:rPr>
                  <a:t>Tusen euro</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sv-FI" sz="1000" baseline="0"/>
              <a:t> Kapitaltäckning (Stresscenario 2)</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'Sammandrag (2 % krav)'!$B$36</c:f>
              <c:strCache>
                <c:ptCount val="1"/>
                <c:pt idx="0">
                  <c:v>Kapitalbas</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'Sammandrag (2 % krav)'!$C$22:$F$22</c:f>
              <c:strCache>
                <c:ptCount val="4"/>
                <c:pt idx="0">
                  <c:v>2025</c:v>
                </c:pt>
                <c:pt idx="1">
                  <c:v>2026 p</c:v>
                </c:pt>
                <c:pt idx="2">
                  <c:v>2027 p</c:v>
                </c:pt>
                <c:pt idx="3">
                  <c:v>2028 p</c:v>
                </c:pt>
              </c:strCache>
            </c:strRef>
          </c:cat>
          <c:val>
            <c:numRef>
              <c:f>'Sammandrag (2 % krav)'!$C$36:$F$36</c:f>
              <c:numCache>
                <c:formatCode>0</c:formatCode>
                <c:ptCount val="4"/>
                <c:pt idx="0">
                  <c:v>0</c:v>
                </c:pt>
                <c:pt idx="1">
                  <c:v>0</c:v>
                </c:pt>
                <c:pt idx="2">
                  <c:v>0</c:v>
                </c:pt>
                <c:pt idx="3">
                  <c:v>0</c:v>
                </c:pt>
              </c:numCache>
            </c:numRef>
          </c:val>
          <c:extLst>
            <c:ext xmlns:c16="http://schemas.microsoft.com/office/drawing/2014/chart" uri="{C3380CC4-5D6E-409C-BE32-E72D297353CC}">
              <c16:uniqueId val="{00000000-75D4-42B7-98F6-FC2E6DD6B957}"/>
            </c:ext>
          </c:extLst>
        </c:ser>
        <c:ser>
          <c:idx val="1"/>
          <c:order val="1"/>
          <c:tx>
            <c:strRef>
              <c:f>'Sammandrag (2 % krav)'!$B$37</c:f>
              <c:strCache>
                <c:ptCount val="1"/>
                <c:pt idx="0">
                  <c:v>Kapitalkrav</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'Sammandrag (2 % krav)'!$C$22:$F$22</c:f>
              <c:strCache>
                <c:ptCount val="4"/>
                <c:pt idx="0">
                  <c:v>2025</c:v>
                </c:pt>
                <c:pt idx="1">
                  <c:v>2026 p</c:v>
                </c:pt>
                <c:pt idx="2">
                  <c:v>2027 p</c:v>
                </c:pt>
                <c:pt idx="3">
                  <c:v>2028 p</c:v>
                </c:pt>
              </c:strCache>
            </c:strRef>
          </c:cat>
          <c:val>
            <c:numRef>
              <c:f>'Sammandrag (2 % krav)'!$C$37:$F$37</c:f>
              <c:numCache>
                <c:formatCode>0</c:formatCode>
                <c:ptCount val="4"/>
                <c:pt idx="0">
                  <c:v>350</c:v>
                </c:pt>
                <c:pt idx="1">
                  <c:v>350</c:v>
                </c:pt>
                <c:pt idx="2">
                  <c:v>350</c:v>
                </c:pt>
                <c:pt idx="3">
                  <c:v>350</c:v>
                </c:pt>
              </c:numCache>
            </c:numRef>
          </c:val>
          <c:extLst>
            <c:ext xmlns:c16="http://schemas.microsoft.com/office/drawing/2014/chart" uri="{C3380CC4-5D6E-409C-BE32-E72D297353CC}">
              <c16:uniqueId val="{00000001-75D4-42B7-98F6-FC2E6DD6B957}"/>
            </c:ext>
          </c:extLst>
        </c:ser>
        <c:ser>
          <c:idx val="2"/>
          <c:order val="2"/>
          <c:tx>
            <c:strRef>
              <c:f>'Sammandrag (2 % krav)'!$B$40</c:f>
              <c:strCache>
                <c:ptCount val="1"/>
                <c:pt idx="0">
                  <c:v>Över-/underskott av kapital</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cat>
            <c:strRef>
              <c:f>'Sammandrag (2 % krav)'!$C$22:$F$22</c:f>
              <c:strCache>
                <c:ptCount val="4"/>
                <c:pt idx="0">
                  <c:v>2025</c:v>
                </c:pt>
                <c:pt idx="1">
                  <c:v>2026 p</c:v>
                </c:pt>
                <c:pt idx="2">
                  <c:v>2027 p</c:v>
                </c:pt>
                <c:pt idx="3">
                  <c:v>2028 p</c:v>
                </c:pt>
              </c:strCache>
            </c:strRef>
          </c:cat>
          <c:val>
            <c:numRef>
              <c:f>'Sammandrag (2 % krav)'!$C$40:$F$40</c:f>
              <c:numCache>
                <c:formatCode>#,##0</c:formatCode>
                <c:ptCount val="4"/>
                <c:pt idx="0">
                  <c:v>-350</c:v>
                </c:pt>
                <c:pt idx="1">
                  <c:v>-350</c:v>
                </c:pt>
                <c:pt idx="2">
                  <c:v>-350</c:v>
                </c:pt>
                <c:pt idx="3">
                  <c:v>-350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75D4-42B7-98F6-FC2E6DD6B957}"/>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sv-FI" sz="900" b="0" i="0" u="none" strike="noStrike" baseline="0">
                    <a:solidFill>
                      <a:sysClr val="windowText" lastClr="000000">
                        <a:lumMod val="65000"/>
                        <a:lumOff val="35000"/>
                      </a:sysClr>
                    </a:solidFill>
                  </a:rPr>
                  <a:t>Tusen euro</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sv-FI" sz="1000" baseline="0"/>
              <a:t>Kapitaltäckning (Stresscenario 1)</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'Sammandrag (Kostnadsbaserad)'!$B$32</c:f>
              <c:strCache>
                <c:ptCount val="1"/>
                <c:pt idx="0">
                  <c:v>Kapitalbas</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'Sammandrag (Kostnadsbaserad)'!$C$22:$F$22</c:f>
              <c:strCache>
                <c:ptCount val="4"/>
                <c:pt idx="0">
                  <c:v>2025</c:v>
                </c:pt>
                <c:pt idx="1">
                  <c:v>2026 p</c:v>
                </c:pt>
                <c:pt idx="2">
                  <c:v>2027 p</c:v>
                </c:pt>
                <c:pt idx="3">
                  <c:v>2028 p</c:v>
                </c:pt>
              </c:strCache>
            </c:strRef>
          </c:cat>
          <c:val>
            <c:numRef>
              <c:f>'Sammandrag (Kostnadsbaserad)'!$C$32:$F$32</c:f>
              <c:numCache>
                <c:formatCode>0</c:formatCode>
                <c:ptCount val="4"/>
                <c:pt idx="0">
                  <c:v>0</c:v>
                </c:pt>
                <c:pt idx="1">
                  <c:v>0</c:v>
                </c:pt>
                <c:pt idx="2">
                  <c:v>0</c:v>
                </c:pt>
                <c:pt idx="3">
                  <c:v>0</c:v>
                </c:pt>
              </c:numCache>
            </c:numRef>
          </c:val>
          <c:extLst>
            <c:ext xmlns:c16="http://schemas.microsoft.com/office/drawing/2014/chart" uri="{C3380CC4-5D6E-409C-BE32-E72D297353CC}">
              <c16:uniqueId val="{00000000-6172-4AAE-8121-01F5676F5B56}"/>
            </c:ext>
          </c:extLst>
        </c:ser>
        <c:ser>
          <c:idx val="1"/>
          <c:order val="1"/>
          <c:tx>
            <c:strRef>
              <c:f>'Sammandrag (Kostnadsbaserad)'!$B$33</c:f>
              <c:strCache>
                <c:ptCount val="1"/>
                <c:pt idx="0">
                  <c:v>Kapitalkrav</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'Sammandrag (Kostnadsbaserad)'!$C$22:$F$22</c:f>
              <c:strCache>
                <c:ptCount val="4"/>
                <c:pt idx="0">
                  <c:v>2025</c:v>
                </c:pt>
                <c:pt idx="1">
                  <c:v>2026 p</c:v>
                </c:pt>
                <c:pt idx="2">
                  <c:v>2027 p</c:v>
                </c:pt>
                <c:pt idx="3">
                  <c:v>2028 p</c:v>
                </c:pt>
              </c:strCache>
            </c:strRef>
          </c:cat>
          <c:val>
            <c:numRef>
              <c:f>'Sammandrag (Kostnadsbaserad)'!$C$33:$F$33</c:f>
              <c:numCache>
                <c:formatCode>0</c:formatCode>
                <c:ptCount val="4"/>
                <c:pt idx="0">
                  <c:v>350</c:v>
                </c:pt>
                <c:pt idx="1">
                  <c:v>350</c:v>
                </c:pt>
                <c:pt idx="2">
                  <c:v>350</c:v>
                </c:pt>
                <c:pt idx="3">
                  <c:v>350</c:v>
                </c:pt>
              </c:numCache>
            </c:numRef>
          </c:val>
          <c:extLst>
            <c:ext xmlns:c16="http://schemas.microsoft.com/office/drawing/2014/chart" uri="{C3380CC4-5D6E-409C-BE32-E72D297353CC}">
              <c16:uniqueId val="{00000001-6172-4AAE-8121-01F5676F5B56}"/>
            </c:ext>
          </c:extLst>
        </c:ser>
        <c:ser>
          <c:idx val="2"/>
          <c:order val="2"/>
          <c:tx>
            <c:strRef>
              <c:f>'Sammandrag (Kostnadsbaserad)'!$B$38</c:f>
              <c:strCache>
                <c:ptCount val="1"/>
                <c:pt idx="0">
                  <c:v>Över-/underskott av kapital</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cat>
            <c:strRef>
              <c:f>'Sammandrag (Kostnadsbaserad)'!$C$22:$F$22</c:f>
              <c:strCache>
                <c:ptCount val="4"/>
                <c:pt idx="0">
                  <c:v>2025</c:v>
                </c:pt>
                <c:pt idx="1">
                  <c:v>2026 p</c:v>
                </c:pt>
                <c:pt idx="2">
                  <c:v>2027 p</c:v>
                </c:pt>
                <c:pt idx="3">
                  <c:v>2028 p</c:v>
                </c:pt>
              </c:strCache>
            </c:strRef>
          </c:cat>
          <c:val>
            <c:numRef>
              <c:f>'Sammandrag (Kostnadsbaserad)'!$C$38:$F$38</c:f>
              <c:numCache>
                <c:formatCode>#,##0</c:formatCode>
                <c:ptCount val="4"/>
                <c:pt idx="0">
                  <c:v>-350</c:v>
                </c:pt>
                <c:pt idx="1">
                  <c:v>-350</c:v>
                </c:pt>
                <c:pt idx="2">
                  <c:v>-350</c:v>
                </c:pt>
                <c:pt idx="3">
                  <c:v>-350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6172-4AAE-8121-01F5676F5B56}"/>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sv-FI" sz="900" b="0" i="0" u="none" strike="noStrike" baseline="0">
                    <a:solidFill>
                      <a:sysClr val="windowText" lastClr="000000">
                        <a:lumMod val="65000"/>
                        <a:lumOff val="35000"/>
                      </a:sysClr>
                    </a:solidFill>
                  </a:rPr>
                  <a:t>Tusen euro</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sv-FI" sz="1000" baseline="0"/>
              <a:t> Kapitaltäckning (Stresscenario 2)</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'Sammandrag (Kostnadsbaserad)'!$B$40</c:f>
              <c:strCache>
                <c:ptCount val="1"/>
                <c:pt idx="0">
                  <c:v>Kapitalbas</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'Sammandrag (Kostnadsbaserad)'!$C$22:$F$22</c:f>
              <c:strCache>
                <c:ptCount val="4"/>
                <c:pt idx="0">
                  <c:v>2025</c:v>
                </c:pt>
                <c:pt idx="1">
                  <c:v>2026 p</c:v>
                </c:pt>
                <c:pt idx="2">
                  <c:v>2027 p</c:v>
                </c:pt>
                <c:pt idx="3">
                  <c:v>2028 p</c:v>
                </c:pt>
              </c:strCache>
            </c:strRef>
          </c:cat>
          <c:val>
            <c:numRef>
              <c:f>'Sammandrag (Kostnadsbaserad)'!$C$40:$F$40</c:f>
              <c:numCache>
                <c:formatCode>0</c:formatCode>
                <c:ptCount val="4"/>
                <c:pt idx="0">
                  <c:v>0</c:v>
                </c:pt>
                <c:pt idx="1">
                  <c:v>0</c:v>
                </c:pt>
                <c:pt idx="2">
                  <c:v>0</c:v>
                </c:pt>
                <c:pt idx="3">
                  <c:v>0</c:v>
                </c:pt>
              </c:numCache>
            </c:numRef>
          </c:val>
          <c:extLst>
            <c:ext xmlns:c16="http://schemas.microsoft.com/office/drawing/2014/chart" uri="{C3380CC4-5D6E-409C-BE32-E72D297353CC}">
              <c16:uniqueId val="{00000000-D1AA-43AB-A2BF-F1E6C12CD764}"/>
            </c:ext>
          </c:extLst>
        </c:ser>
        <c:ser>
          <c:idx val="1"/>
          <c:order val="1"/>
          <c:tx>
            <c:strRef>
              <c:f>'Sammandrag (Kostnadsbaserad)'!$B$41</c:f>
              <c:strCache>
                <c:ptCount val="1"/>
                <c:pt idx="0">
                  <c:v>Kapitalkrav</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'Sammandrag (Kostnadsbaserad)'!$C$22:$F$22</c:f>
              <c:strCache>
                <c:ptCount val="4"/>
                <c:pt idx="0">
                  <c:v>2025</c:v>
                </c:pt>
                <c:pt idx="1">
                  <c:v>2026 p</c:v>
                </c:pt>
                <c:pt idx="2">
                  <c:v>2027 p</c:v>
                </c:pt>
                <c:pt idx="3">
                  <c:v>2028 p</c:v>
                </c:pt>
              </c:strCache>
            </c:strRef>
          </c:cat>
          <c:val>
            <c:numRef>
              <c:f>'Sammandrag (Kostnadsbaserad)'!$C$41:$F$41</c:f>
              <c:numCache>
                <c:formatCode>0</c:formatCode>
                <c:ptCount val="4"/>
                <c:pt idx="0">
                  <c:v>350</c:v>
                </c:pt>
                <c:pt idx="1">
                  <c:v>350</c:v>
                </c:pt>
                <c:pt idx="2">
                  <c:v>350</c:v>
                </c:pt>
                <c:pt idx="3">
                  <c:v>350</c:v>
                </c:pt>
              </c:numCache>
            </c:numRef>
          </c:val>
          <c:extLst>
            <c:ext xmlns:c16="http://schemas.microsoft.com/office/drawing/2014/chart" uri="{C3380CC4-5D6E-409C-BE32-E72D297353CC}">
              <c16:uniqueId val="{00000001-D1AA-43AB-A2BF-F1E6C12CD764}"/>
            </c:ext>
          </c:extLst>
        </c:ser>
        <c:ser>
          <c:idx val="2"/>
          <c:order val="2"/>
          <c:tx>
            <c:strRef>
              <c:f>'Sammandrag (Kostnadsbaserad)'!$B$46</c:f>
              <c:strCache>
                <c:ptCount val="1"/>
                <c:pt idx="0">
                  <c:v>Över-/underskott av kapital</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cat>
            <c:strRef>
              <c:f>'Sammandrag (Kostnadsbaserad)'!$C$22:$F$22</c:f>
              <c:strCache>
                <c:ptCount val="4"/>
                <c:pt idx="0">
                  <c:v>2025</c:v>
                </c:pt>
                <c:pt idx="1">
                  <c:v>2026 p</c:v>
                </c:pt>
                <c:pt idx="2">
                  <c:v>2027 p</c:v>
                </c:pt>
                <c:pt idx="3">
                  <c:v>2028 p</c:v>
                </c:pt>
              </c:strCache>
            </c:strRef>
          </c:cat>
          <c:val>
            <c:numRef>
              <c:f>'Sammandrag (Kostnadsbaserad)'!$C$46:$F$46</c:f>
              <c:numCache>
                <c:formatCode>#,##0</c:formatCode>
                <c:ptCount val="4"/>
                <c:pt idx="0">
                  <c:v>-350</c:v>
                </c:pt>
                <c:pt idx="1">
                  <c:v>-350</c:v>
                </c:pt>
                <c:pt idx="2">
                  <c:v>-350</c:v>
                </c:pt>
                <c:pt idx="3">
                  <c:v>-350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D1AA-43AB-A2BF-F1E6C12CD764}"/>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sv-FI" sz="900" b="0" i="0" u="none" strike="noStrike" baseline="0">
                    <a:solidFill>
                      <a:sysClr val="windowText" lastClr="000000">
                        <a:lumMod val="65000"/>
                        <a:lumOff val="35000"/>
                      </a:sysClr>
                    </a:solidFill>
                  </a:rPr>
                  <a:t>Tusen euro</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sv-FI" sz="1000" baseline="0"/>
              <a:t> Kapitaltäckning (Basscenario)</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'Sammandrag (Transaktionsbas.)'!$B$25</c:f>
              <c:strCache>
                <c:ptCount val="1"/>
                <c:pt idx="0">
                  <c:v>Kapitalbas</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'Sammandrag (Transaktionsbas.)'!$C$23:$F$23</c:f>
              <c:strCache>
                <c:ptCount val="4"/>
                <c:pt idx="0">
                  <c:v>2025</c:v>
                </c:pt>
                <c:pt idx="1">
                  <c:v>2026 p</c:v>
                </c:pt>
                <c:pt idx="2">
                  <c:v>2027 p</c:v>
                </c:pt>
                <c:pt idx="3">
                  <c:v>2028 p</c:v>
                </c:pt>
              </c:strCache>
            </c:strRef>
          </c:cat>
          <c:val>
            <c:numRef>
              <c:f>'Sammandrag (Transaktionsbas.)'!$C$25:$F$25</c:f>
              <c:numCache>
                <c:formatCode>#,##0</c:formatCode>
                <c:ptCount val="4"/>
                <c:pt idx="0">
                  <c:v>0</c:v>
                </c:pt>
                <c:pt idx="1">
                  <c:v>0</c:v>
                </c:pt>
                <c:pt idx="2">
                  <c:v>0</c:v>
                </c:pt>
                <c:pt idx="3">
                  <c:v>0</c:v>
                </c:pt>
              </c:numCache>
            </c:numRef>
          </c:val>
          <c:extLst>
            <c:ext xmlns:c16="http://schemas.microsoft.com/office/drawing/2014/chart" uri="{C3380CC4-5D6E-409C-BE32-E72D297353CC}">
              <c16:uniqueId val="{00000000-0867-4216-BC3B-CD5F7E93C432}"/>
            </c:ext>
          </c:extLst>
        </c:ser>
        <c:ser>
          <c:idx val="1"/>
          <c:order val="1"/>
          <c:tx>
            <c:strRef>
              <c:f>'Sammandrag (Transaktionsbas.)'!$B$26</c:f>
              <c:strCache>
                <c:ptCount val="1"/>
                <c:pt idx="0">
                  <c:v>Kapitalkrav</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'Sammandrag (Transaktionsbas.)'!$C$23:$F$23</c:f>
              <c:strCache>
                <c:ptCount val="4"/>
                <c:pt idx="0">
                  <c:v>2025</c:v>
                </c:pt>
                <c:pt idx="1">
                  <c:v>2026 p</c:v>
                </c:pt>
                <c:pt idx="2">
                  <c:v>2027 p</c:v>
                </c:pt>
                <c:pt idx="3">
                  <c:v>2028 p</c:v>
                </c:pt>
              </c:strCache>
            </c:strRef>
          </c:cat>
          <c:val>
            <c:numRef>
              <c:f>'Sammandrag (Transaktionsbas.)'!$C$26:$F$26</c:f>
              <c:numCache>
                <c:formatCode>#,##0</c:formatCode>
                <c:ptCount val="4"/>
                <c:pt idx="0">
                  <c:v>350</c:v>
                </c:pt>
                <c:pt idx="1">
                  <c:v>350</c:v>
                </c:pt>
                <c:pt idx="2">
                  <c:v>350</c:v>
                </c:pt>
                <c:pt idx="3">
                  <c:v>350</c:v>
                </c:pt>
              </c:numCache>
            </c:numRef>
          </c:val>
          <c:extLst>
            <c:ext xmlns:c16="http://schemas.microsoft.com/office/drawing/2014/chart" uri="{C3380CC4-5D6E-409C-BE32-E72D297353CC}">
              <c16:uniqueId val="{00000001-0867-4216-BC3B-CD5F7E93C432}"/>
            </c:ext>
          </c:extLst>
        </c:ser>
        <c:ser>
          <c:idx val="2"/>
          <c:order val="2"/>
          <c:tx>
            <c:strRef>
              <c:f>'Sammandrag (Transaktionsbas.)'!$B$31</c:f>
              <c:strCache>
                <c:ptCount val="1"/>
                <c:pt idx="0">
                  <c:v>Över-/underskott av kapital</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val>
            <c:numRef>
              <c:f>'Sammandrag (Transaktionsbas.)'!$C$31:$F$31</c:f>
              <c:numCache>
                <c:formatCode>#,##0</c:formatCode>
                <c:ptCount val="4"/>
                <c:pt idx="0">
                  <c:v>-350</c:v>
                </c:pt>
                <c:pt idx="1">
                  <c:v>-350</c:v>
                </c:pt>
                <c:pt idx="2">
                  <c:v>-350</c:v>
                </c:pt>
                <c:pt idx="3">
                  <c:v>-350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0867-4216-BC3B-CD5F7E93C432}"/>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sv-FI"/>
                  <a:t>Tusen euro</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sv-FI" sz="1000" baseline="0"/>
              <a:t> Kapitaltäckning (Stresscenario 1)</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'Sammandrag (Transaktionsbas.)'!$B$33</c:f>
              <c:strCache>
                <c:ptCount val="1"/>
                <c:pt idx="0">
                  <c:v>Kapitalbas</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'Sammandrag (Transaktionsbas.)'!$C$23:$F$23</c:f>
              <c:strCache>
                <c:ptCount val="4"/>
                <c:pt idx="0">
                  <c:v>2025</c:v>
                </c:pt>
                <c:pt idx="1">
                  <c:v>2026 p</c:v>
                </c:pt>
                <c:pt idx="2">
                  <c:v>2027 p</c:v>
                </c:pt>
                <c:pt idx="3">
                  <c:v>2028 p</c:v>
                </c:pt>
              </c:strCache>
            </c:strRef>
          </c:cat>
          <c:val>
            <c:numRef>
              <c:f>'Sammandrag (Transaktionsbas.)'!$C$33:$F$33</c:f>
              <c:numCache>
                <c:formatCode>#,##0</c:formatCode>
                <c:ptCount val="4"/>
                <c:pt idx="0">
                  <c:v>0</c:v>
                </c:pt>
                <c:pt idx="1">
                  <c:v>0</c:v>
                </c:pt>
                <c:pt idx="2">
                  <c:v>0</c:v>
                </c:pt>
                <c:pt idx="3">
                  <c:v>0</c:v>
                </c:pt>
              </c:numCache>
            </c:numRef>
          </c:val>
          <c:extLst>
            <c:ext xmlns:c16="http://schemas.microsoft.com/office/drawing/2014/chart" uri="{C3380CC4-5D6E-409C-BE32-E72D297353CC}">
              <c16:uniqueId val="{00000000-49A3-495F-8E34-4B207F98F594}"/>
            </c:ext>
          </c:extLst>
        </c:ser>
        <c:ser>
          <c:idx val="1"/>
          <c:order val="1"/>
          <c:tx>
            <c:strRef>
              <c:f>'Sammandrag (Transaktionsbas.)'!$B$34</c:f>
              <c:strCache>
                <c:ptCount val="1"/>
                <c:pt idx="0">
                  <c:v>Kapitalkrav</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'Sammandrag (Transaktionsbas.)'!$C$23:$F$23</c:f>
              <c:strCache>
                <c:ptCount val="4"/>
                <c:pt idx="0">
                  <c:v>2025</c:v>
                </c:pt>
                <c:pt idx="1">
                  <c:v>2026 p</c:v>
                </c:pt>
                <c:pt idx="2">
                  <c:v>2027 p</c:v>
                </c:pt>
                <c:pt idx="3">
                  <c:v>2028 p</c:v>
                </c:pt>
              </c:strCache>
            </c:strRef>
          </c:cat>
          <c:val>
            <c:numRef>
              <c:f>'Sammandrag (Transaktionsbas.)'!$C$34:$F$34</c:f>
              <c:numCache>
                <c:formatCode>#,##0</c:formatCode>
                <c:ptCount val="4"/>
                <c:pt idx="0">
                  <c:v>350</c:v>
                </c:pt>
                <c:pt idx="1">
                  <c:v>350</c:v>
                </c:pt>
                <c:pt idx="2">
                  <c:v>350</c:v>
                </c:pt>
                <c:pt idx="3">
                  <c:v>350</c:v>
                </c:pt>
              </c:numCache>
            </c:numRef>
          </c:val>
          <c:extLst>
            <c:ext xmlns:c16="http://schemas.microsoft.com/office/drawing/2014/chart" uri="{C3380CC4-5D6E-409C-BE32-E72D297353CC}">
              <c16:uniqueId val="{00000001-49A3-495F-8E34-4B207F98F594}"/>
            </c:ext>
          </c:extLst>
        </c:ser>
        <c:ser>
          <c:idx val="2"/>
          <c:order val="2"/>
          <c:tx>
            <c:strRef>
              <c:f>'Sammandrag (Transaktionsbas.)'!$B$39</c:f>
              <c:strCache>
                <c:ptCount val="1"/>
                <c:pt idx="0">
                  <c:v>Över-/underskott av kapital</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cat>
            <c:strRef>
              <c:f>'Sammandrag (Transaktionsbas.)'!$C$23:$F$23</c:f>
              <c:strCache>
                <c:ptCount val="4"/>
                <c:pt idx="0">
                  <c:v>2025</c:v>
                </c:pt>
                <c:pt idx="1">
                  <c:v>2026 p</c:v>
                </c:pt>
                <c:pt idx="2">
                  <c:v>2027 p</c:v>
                </c:pt>
                <c:pt idx="3">
                  <c:v>2028 p</c:v>
                </c:pt>
              </c:strCache>
            </c:strRef>
          </c:cat>
          <c:val>
            <c:numRef>
              <c:f>'Sammandrag (Transaktionsbas.)'!$C$39:$F$39</c:f>
              <c:numCache>
                <c:formatCode>#,##0</c:formatCode>
                <c:ptCount val="4"/>
                <c:pt idx="0">
                  <c:v>-350</c:v>
                </c:pt>
                <c:pt idx="1">
                  <c:v>-350</c:v>
                </c:pt>
                <c:pt idx="2">
                  <c:v>-350</c:v>
                </c:pt>
                <c:pt idx="3">
                  <c:v>-350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49A3-495F-8E34-4B207F98F594}"/>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sv-FI" sz="900" b="0" i="0" u="none" strike="noStrike" baseline="0">
                    <a:solidFill>
                      <a:sysClr val="windowText" lastClr="000000">
                        <a:lumMod val="65000"/>
                        <a:lumOff val="35000"/>
                      </a:sysClr>
                    </a:solidFill>
                  </a:rPr>
                  <a:t>Tusen euro</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sv-FI" sz="1000" baseline="0"/>
              <a:t> Kapitaltäckning (Stresscenario 2)</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'Sammandrag (Transaktionsbas.)'!$B$41</c:f>
              <c:strCache>
                <c:ptCount val="1"/>
                <c:pt idx="0">
                  <c:v>Kapitalbas</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'Sammandrag (Transaktionsbas.)'!$C$23:$F$23</c:f>
              <c:strCache>
                <c:ptCount val="4"/>
                <c:pt idx="0">
                  <c:v>2025</c:v>
                </c:pt>
                <c:pt idx="1">
                  <c:v>2026 p</c:v>
                </c:pt>
                <c:pt idx="2">
                  <c:v>2027 p</c:v>
                </c:pt>
                <c:pt idx="3">
                  <c:v>2028 p</c:v>
                </c:pt>
              </c:strCache>
            </c:strRef>
          </c:cat>
          <c:val>
            <c:numRef>
              <c:f>'Sammandrag (Transaktionsbas.)'!$C$41:$F$41</c:f>
              <c:numCache>
                <c:formatCode>#,##0</c:formatCode>
                <c:ptCount val="4"/>
                <c:pt idx="0">
                  <c:v>0</c:v>
                </c:pt>
                <c:pt idx="1">
                  <c:v>0</c:v>
                </c:pt>
                <c:pt idx="2">
                  <c:v>0</c:v>
                </c:pt>
                <c:pt idx="3">
                  <c:v>0</c:v>
                </c:pt>
              </c:numCache>
            </c:numRef>
          </c:val>
          <c:extLst>
            <c:ext xmlns:c16="http://schemas.microsoft.com/office/drawing/2014/chart" uri="{C3380CC4-5D6E-409C-BE32-E72D297353CC}">
              <c16:uniqueId val="{00000000-520E-4037-9DB2-68D487B7A77B}"/>
            </c:ext>
          </c:extLst>
        </c:ser>
        <c:ser>
          <c:idx val="1"/>
          <c:order val="1"/>
          <c:tx>
            <c:strRef>
              <c:f>'Sammandrag (Transaktionsbas.)'!$B$42</c:f>
              <c:strCache>
                <c:ptCount val="1"/>
                <c:pt idx="0">
                  <c:v>Kapitalkrav</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'Sammandrag (Transaktionsbas.)'!$C$23:$F$23</c:f>
              <c:strCache>
                <c:ptCount val="4"/>
                <c:pt idx="0">
                  <c:v>2025</c:v>
                </c:pt>
                <c:pt idx="1">
                  <c:v>2026 p</c:v>
                </c:pt>
                <c:pt idx="2">
                  <c:v>2027 p</c:v>
                </c:pt>
                <c:pt idx="3">
                  <c:v>2028 p</c:v>
                </c:pt>
              </c:strCache>
            </c:strRef>
          </c:cat>
          <c:val>
            <c:numRef>
              <c:f>'Sammandrag (Transaktionsbas.)'!$C$42:$F$42</c:f>
              <c:numCache>
                <c:formatCode>#,##0</c:formatCode>
                <c:ptCount val="4"/>
                <c:pt idx="0">
                  <c:v>350</c:v>
                </c:pt>
                <c:pt idx="1">
                  <c:v>350</c:v>
                </c:pt>
                <c:pt idx="2">
                  <c:v>350</c:v>
                </c:pt>
                <c:pt idx="3">
                  <c:v>350</c:v>
                </c:pt>
              </c:numCache>
            </c:numRef>
          </c:val>
          <c:extLst>
            <c:ext xmlns:c16="http://schemas.microsoft.com/office/drawing/2014/chart" uri="{C3380CC4-5D6E-409C-BE32-E72D297353CC}">
              <c16:uniqueId val="{00000001-520E-4037-9DB2-68D487B7A77B}"/>
            </c:ext>
          </c:extLst>
        </c:ser>
        <c:ser>
          <c:idx val="2"/>
          <c:order val="2"/>
          <c:tx>
            <c:strRef>
              <c:f>'Sammandrag (Transaktionsbas.)'!$B$47</c:f>
              <c:strCache>
                <c:ptCount val="1"/>
                <c:pt idx="0">
                  <c:v>Över-/underskott av kapital</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cat>
            <c:strRef>
              <c:f>'Sammandrag (Transaktionsbas.)'!$C$23:$F$23</c:f>
              <c:strCache>
                <c:ptCount val="4"/>
                <c:pt idx="0">
                  <c:v>2025</c:v>
                </c:pt>
                <c:pt idx="1">
                  <c:v>2026 p</c:v>
                </c:pt>
                <c:pt idx="2">
                  <c:v>2027 p</c:v>
                </c:pt>
                <c:pt idx="3">
                  <c:v>2028 p</c:v>
                </c:pt>
              </c:strCache>
            </c:strRef>
          </c:cat>
          <c:val>
            <c:numRef>
              <c:f>'Sammandrag (Transaktionsbas.)'!$C$47:$F$47</c:f>
              <c:numCache>
                <c:formatCode>#,##0</c:formatCode>
                <c:ptCount val="4"/>
                <c:pt idx="0">
                  <c:v>-350</c:v>
                </c:pt>
                <c:pt idx="1">
                  <c:v>-350</c:v>
                </c:pt>
                <c:pt idx="2">
                  <c:v>-350</c:v>
                </c:pt>
                <c:pt idx="3">
                  <c:v>-350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520E-4037-9DB2-68D487B7A77B}"/>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sv-FI" sz="900" b="0" i="0" u="none" strike="noStrike" baseline="0">
                    <a:solidFill>
                      <a:sysClr val="windowText" lastClr="000000">
                        <a:lumMod val="65000"/>
                        <a:lumOff val="35000"/>
                      </a:sysClr>
                    </a:solidFill>
                  </a:rPr>
                  <a:t>Tusen euro</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sv-FI" sz="1000" baseline="0"/>
              <a:t> Kapitaltäckning (Basscenario)</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'Sammandrag (Summametoden)'!$B$24</c:f>
              <c:strCache>
                <c:ptCount val="1"/>
                <c:pt idx="0">
                  <c:v>Kapitalbas</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'Sammandrag (Summametoden)'!$C$22:$F$22</c:f>
              <c:strCache>
                <c:ptCount val="4"/>
                <c:pt idx="0">
                  <c:v>2025</c:v>
                </c:pt>
                <c:pt idx="1">
                  <c:v>2026 p</c:v>
                </c:pt>
                <c:pt idx="2">
                  <c:v>2027 p</c:v>
                </c:pt>
                <c:pt idx="3">
                  <c:v>2028 p</c:v>
                </c:pt>
              </c:strCache>
            </c:strRef>
          </c:cat>
          <c:val>
            <c:numRef>
              <c:f>'Sammandrag (Summametoden)'!$C$24:$F$24</c:f>
              <c:numCache>
                <c:formatCode>0</c:formatCode>
                <c:ptCount val="4"/>
                <c:pt idx="0">
                  <c:v>0</c:v>
                </c:pt>
                <c:pt idx="1">
                  <c:v>0</c:v>
                </c:pt>
                <c:pt idx="2">
                  <c:v>0</c:v>
                </c:pt>
                <c:pt idx="3">
                  <c:v>0</c:v>
                </c:pt>
              </c:numCache>
            </c:numRef>
          </c:val>
          <c:extLst>
            <c:ext xmlns:c16="http://schemas.microsoft.com/office/drawing/2014/chart" uri="{C3380CC4-5D6E-409C-BE32-E72D297353CC}">
              <c16:uniqueId val="{00000000-78C8-4B38-9C18-516EBD3EFD3B}"/>
            </c:ext>
          </c:extLst>
        </c:ser>
        <c:ser>
          <c:idx val="1"/>
          <c:order val="1"/>
          <c:tx>
            <c:strRef>
              <c:f>'Sammandrag (Summametoden)'!$B$25</c:f>
              <c:strCache>
                <c:ptCount val="1"/>
                <c:pt idx="0">
                  <c:v>Kapitalkrav</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'Sammandrag (Summametoden)'!$C$22:$F$22</c:f>
              <c:strCache>
                <c:ptCount val="4"/>
                <c:pt idx="0">
                  <c:v>2025</c:v>
                </c:pt>
                <c:pt idx="1">
                  <c:v>2026 p</c:v>
                </c:pt>
                <c:pt idx="2">
                  <c:v>2027 p</c:v>
                </c:pt>
                <c:pt idx="3">
                  <c:v>2028 p</c:v>
                </c:pt>
              </c:strCache>
            </c:strRef>
          </c:cat>
          <c:val>
            <c:numRef>
              <c:f>'Sammandrag (Summametoden)'!$C$25:$F$25</c:f>
              <c:numCache>
                <c:formatCode>0</c:formatCode>
                <c:ptCount val="4"/>
                <c:pt idx="0">
                  <c:v>350</c:v>
                </c:pt>
                <c:pt idx="1">
                  <c:v>350</c:v>
                </c:pt>
                <c:pt idx="2">
                  <c:v>350</c:v>
                </c:pt>
                <c:pt idx="3" formatCode="#,##0">
                  <c:v>350</c:v>
                </c:pt>
              </c:numCache>
            </c:numRef>
          </c:val>
          <c:extLst>
            <c:ext xmlns:c16="http://schemas.microsoft.com/office/drawing/2014/chart" uri="{C3380CC4-5D6E-409C-BE32-E72D297353CC}">
              <c16:uniqueId val="{00000001-78C8-4B38-9C18-516EBD3EFD3B}"/>
            </c:ext>
          </c:extLst>
        </c:ser>
        <c:ser>
          <c:idx val="2"/>
          <c:order val="2"/>
          <c:tx>
            <c:strRef>
              <c:f>'Sammandrag (Summametoden)'!$B$30</c:f>
              <c:strCache>
                <c:ptCount val="1"/>
                <c:pt idx="0">
                  <c:v>Över-/underskott av kapital</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val>
            <c:numRef>
              <c:f>'Sammandrag (Summametoden)'!$C$30:$F$30</c:f>
              <c:numCache>
                <c:formatCode>#,##0</c:formatCode>
                <c:ptCount val="4"/>
                <c:pt idx="0">
                  <c:v>-350</c:v>
                </c:pt>
                <c:pt idx="1">
                  <c:v>-350</c:v>
                </c:pt>
                <c:pt idx="2">
                  <c:v>-350</c:v>
                </c:pt>
                <c:pt idx="3">
                  <c:v>-350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78C8-4B38-9C18-516EBD3EFD3B}"/>
            </c:ext>
          </c:extLst>
        </c:ser>
        <c:dLbls>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sv-FI" sz="900" b="0" i="0" u="none" strike="noStrike" baseline="0">
                    <a:solidFill>
                      <a:sysClr val="windowText" lastClr="000000">
                        <a:lumMod val="65000"/>
                        <a:lumOff val="35000"/>
                      </a:sysClr>
                    </a:solidFill>
                  </a:rPr>
                  <a:t>Tusen euro</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sv-FI" sz="1000" baseline="0"/>
              <a:t> Kapitaltäckning (Stresscenario 1)</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'Sammandrag (Summametoden)'!$B$32</c:f>
              <c:strCache>
                <c:ptCount val="1"/>
                <c:pt idx="0">
                  <c:v>Kapitalbas</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'Sammandrag (Summametoden)'!$C$22:$F$22</c:f>
              <c:strCache>
                <c:ptCount val="4"/>
                <c:pt idx="0">
                  <c:v>2025</c:v>
                </c:pt>
                <c:pt idx="1">
                  <c:v>2026 p</c:v>
                </c:pt>
                <c:pt idx="2">
                  <c:v>2027 p</c:v>
                </c:pt>
                <c:pt idx="3">
                  <c:v>2028 p</c:v>
                </c:pt>
              </c:strCache>
            </c:strRef>
          </c:cat>
          <c:val>
            <c:numRef>
              <c:f>'Sammandrag (Summametoden)'!$C$32:$F$32</c:f>
              <c:numCache>
                <c:formatCode>0</c:formatCode>
                <c:ptCount val="4"/>
                <c:pt idx="0">
                  <c:v>0</c:v>
                </c:pt>
                <c:pt idx="1">
                  <c:v>0</c:v>
                </c:pt>
                <c:pt idx="2">
                  <c:v>0</c:v>
                </c:pt>
                <c:pt idx="3">
                  <c:v>0</c:v>
                </c:pt>
              </c:numCache>
            </c:numRef>
          </c:val>
          <c:extLst>
            <c:ext xmlns:c16="http://schemas.microsoft.com/office/drawing/2014/chart" uri="{C3380CC4-5D6E-409C-BE32-E72D297353CC}">
              <c16:uniqueId val="{00000000-9C24-4F40-A9DC-7F965747337A}"/>
            </c:ext>
          </c:extLst>
        </c:ser>
        <c:ser>
          <c:idx val="1"/>
          <c:order val="1"/>
          <c:tx>
            <c:strRef>
              <c:f>'Sammandrag (Summametoden)'!$B$33</c:f>
              <c:strCache>
                <c:ptCount val="1"/>
                <c:pt idx="0">
                  <c:v>Kapitalkrav</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'Sammandrag (Summametoden)'!$C$22:$F$22</c:f>
              <c:strCache>
                <c:ptCount val="4"/>
                <c:pt idx="0">
                  <c:v>2025</c:v>
                </c:pt>
                <c:pt idx="1">
                  <c:v>2026 p</c:v>
                </c:pt>
                <c:pt idx="2">
                  <c:v>2027 p</c:v>
                </c:pt>
                <c:pt idx="3">
                  <c:v>2028 p</c:v>
                </c:pt>
              </c:strCache>
            </c:strRef>
          </c:cat>
          <c:val>
            <c:numRef>
              <c:f>'Sammandrag (Summametoden)'!$C$33:$F$33</c:f>
              <c:numCache>
                <c:formatCode>0</c:formatCode>
                <c:ptCount val="4"/>
                <c:pt idx="0">
                  <c:v>350</c:v>
                </c:pt>
                <c:pt idx="1">
                  <c:v>350</c:v>
                </c:pt>
                <c:pt idx="2">
                  <c:v>350</c:v>
                </c:pt>
                <c:pt idx="3">
                  <c:v>350</c:v>
                </c:pt>
              </c:numCache>
            </c:numRef>
          </c:val>
          <c:extLst>
            <c:ext xmlns:c16="http://schemas.microsoft.com/office/drawing/2014/chart" uri="{C3380CC4-5D6E-409C-BE32-E72D297353CC}">
              <c16:uniqueId val="{00000001-9C24-4F40-A9DC-7F965747337A}"/>
            </c:ext>
          </c:extLst>
        </c:ser>
        <c:ser>
          <c:idx val="2"/>
          <c:order val="2"/>
          <c:tx>
            <c:strRef>
              <c:f>'Sammandrag (Summametoden)'!$B$38</c:f>
              <c:strCache>
                <c:ptCount val="1"/>
                <c:pt idx="0">
                  <c:v>Över-/underskott av kapital</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cat>
            <c:strRef>
              <c:f>'Sammandrag (Summametoden)'!$C$22:$F$22</c:f>
              <c:strCache>
                <c:ptCount val="4"/>
                <c:pt idx="0">
                  <c:v>2025</c:v>
                </c:pt>
                <c:pt idx="1">
                  <c:v>2026 p</c:v>
                </c:pt>
                <c:pt idx="2">
                  <c:v>2027 p</c:v>
                </c:pt>
                <c:pt idx="3">
                  <c:v>2028 p</c:v>
                </c:pt>
              </c:strCache>
            </c:strRef>
          </c:cat>
          <c:val>
            <c:numRef>
              <c:f>'Sammandrag (Summametoden)'!$C$38:$F$38</c:f>
              <c:numCache>
                <c:formatCode>#,##0</c:formatCode>
                <c:ptCount val="4"/>
                <c:pt idx="0">
                  <c:v>-350</c:v>
                </c:pt>
                <c:pt idx="1">
                  <c:v>-350</c:v>
                </c:pt>
                <c:pt idx="2">
                  <c:v>-350</c:v>
                </c:pt>
                <c:pt idx="3">
                  <c:v>-350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9C24-4F40-A9DC-7F965747337A}"/>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sv-FI" sz="900" b="0" i="0" u="none" strike="noStrike" baseline="0">
                    <a:solidFill>
                      <a:sysClr val="windowText" lastClr="000000">
                        <a:lumMod val="65000"/>
                        <a:lumOff val="35000"/>
                      </a:sysClr>
                    </a:solidFill>
                  </a:rPr>
                  <a:t>Tusen euro</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sv-FI" sz="1000" baseline="0"/>
              <a:t> Kapitaltäckning (Stresscenario 2)</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'Sammandrag (Summametoden)'!$B$40</c:f>
              <c:strCache>
                <c:ptCount val="1"/>
                <c:pt idx="0">
                  <c:v>Kapitalbas</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'Sammandrag (Summametoden)'!$C$22:$F$22</c:f>
              <c:strCache>
                <c:ptCount val="4"/>
                <c:pt idx="0">
                  <c:v>2025</c:v>
                </c:pt>
                <c:pt idx="1">
                  <c:v>2026 p</c:v>
                </c:pt>
                <c:pt idx="2">
                  <c:v>2027 p</c:v>
                </c:pt>
                <c:pt idx="3">
                  <c:v>2028 p</c:v>
                </c:pt>
              </c:strCache>
            </c:strRef>
          </c:cat>
          <c:val>
            <c:numRef>
              <c:f>'Sammandrag (Summametoden)'!$C$40:$F$40</c:f>
              <c:numCache>
                <c:formatCode>0</c:formatCode>
                <c:ptCount val="4"/>
                <c:pt idx="0">
                  <c:v>0</c:v>
                </c:pt>
                <c:pt idx="1">
                  <c:v>0</c:v>
                </c:pt>
                <c:pt idx="2">
                  <c:v>0</c:v>
                </c:pt>
                <c:pt idx="3">
                  <c:v>0</c:v>
                </c:pt>
              </c:numCache>
            </c:numRef>
          </c:val>
          <c:extLst>
            <c:ext xmlns:c16="http://schemas.microsoft.com/office/drawing/2014/chart" uri="{C3380CC4-5D6E-409C-BE32-E72D297353CC}">
              <c16:uniqueId val="{00000000-1C1F-426C-B318-691EBE96FB2C}"/>
            </c:ext>
          </c:extLst>
        </c:ser>
        <c:ser>
          <c:idx val="1"/>
          <c:order val="1"/>
          <c:tx>
            <c:strRef>
              <c:f>'Sammandrag (Summametoden)'!$B$41</c:f>
              <c:strCache>
                <c:ptCount val="1"/>
                <c:pt idx="0">
                  <c:v>Kapitalkrav</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'Sammandrag (Summametoden)'!$C$22:$F$22</c:f>
              <c:strCache>
                <c:ptCount val="4"/>
                <c:pt idx="0">
                  <c:v>2025</c:v>
                </c:pt>
                <c:pt idx="1">
                  <c:v>2026 p</c:v>
                </c:pt>
                <c:pt idx="2">
                  <c:v>2027 p</c:v>
                </c:pt>
                <c:pt idx="3">
                  <c:v>2028 p</c:v>
                </c:pt>
              </c:strCache>
            </c:strRef>
          </c:cat>
          <c:val>
            <c:numRef>
              <c:f>'Sammandrag (Summametoden)'!$C$41:$F$41</c:f>
              <c:numCache>
                <c:formatCode>0</c:formatCode>
                <c:ptCount val="4"/>
                <c:pt idx="0">
                  <c:v>350</c:v>
                </c:pt>
                <c:pt idx="1">
                  <c:v>350</c:v>
                </c:pt>
                <c:pt idx="2">
                  <c:v>350</c:v>
                </c:pt>
                <c:pt idx="3">
                  <c:v>350</c:v>
                </c:pt>
              </c:numCache>
            </c:numRef>
          </c:val>
          <c:extLst>
            <c:ext xmlns:c16="http://schemas.microsoft.com/office/drawing/2014/chart" uri="{C3380CC4-5D6E-409C-BE32-E72D297353CC}">
              <c16:uniqueId val="{00000001-1C1F-426C-B318-691EBE96FB2C}"/>
            </c:ext>
          </c:extLst>
        </c:ser>
        <c:ser>
          <c:idx val="2"/>
          <c:order val="2"/>
          <c:tx>
            <c:strRef>
              <c:f>'Sammandrag (Summametoden)'!$B$46</c:f>
              <c:strCache>
                <c:ptCount val="1"/>
                <c:pt idx="0">
                  <c:v>Över-/underskott av kapital</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cat>
            <c:strRef>
              <c:f>'Sammandrag (Summametoden)'!$C$22:$F$22</c:f>
              <c:strCache>
                <c:ptCount val="4"/>
                <c:pt idx="0">
                  <c:v>2025</c:v>
                </c:pt>
                <c:pt idx="1">
                  <c:v>2026 p</c:v>
                </c:pt>
                <c:pt idx="2">
                  <c:v>2027 p</c:v>
                </c:pt>
                <c:pt idx="3">
                  <c:v>2028 p</c:v>
                </c:pt>
              </c:strCache>
            </c:strRef>
          </c:cat>
          <c:val>
            <c:numRef>
              <c:f>'Sammandrag (Summametoden)'!$C$46:$F$46</c:f>
              <c:numCache>
                <c:formatCode>#,##0</c:formatCode>
                <c:ptCount val="4"/>
                <c:pt idx="0">
                  <c:v>-350</c:v>
                </c:pt>
                <c:pt idx="1">
                  <c:v>-350</c:v>
                </c:pt>
                <c:pt idx="2">
                  <c:v>-350</c:v>
                </c:pt>
                <c:pt idx="3">
                  <c:v>-350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1C1F-426C-B318-691EBE96FB2C}"/>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sv-FI" sz="900" b="0" i="0" u="none" strike="noStrike" baseline="0">
                    <a:solidFill>
                      <a:sysClr val="windowText" lastClr="000000">
                        <a:lumMod val="65000"/>
                        <a:lumOff val="35000"/>
                      </a:sysClr>
                    </a:solidFill>
                  </a:rPr>
                  <a:t>Tusen euro</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5.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6.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7.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8.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9.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0.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1.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2.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6.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7.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8.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9.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7</xdr:col>
      <xdr:colOff>122085</xdr:colOff>
      <xdr:row>0</xdr:row>
      <xdr:rowOff>133350</xdr:rowOff>
    </xdr:from>
    <xdr:to>
      <xdr:col>17</xdr:col>
      <xdr:colOff>30692</xdr:colOff>
      <xdr:row>17</xdr:row>
      <xdr:rowOff>111125</xdr:rowOff>
    </xdr:to>
    <xdr:graphicFrame macro="">
      <xdr:nvGraphicFramePr>
        <xdr:cNvPr id="2" name="Chart 1">
          <a:extLst>
            <a:ext uri="{FF2B5EF4-FFF2-40B4-BE49-F238E27FC236}">
              <a16:creationId xmlns:a16="http://schemas.microsoft.com/office/drawing/2014/main" id="{20124081-970B-4CC7-975B-03ED17F883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130845</xdr:colOff>
      <xdr:row>18</xdr:row>
      <xdr:rowOff>27540</xdr:rowOff>
    </xdr:from>
    <xdr:to>
      <xdr:col>17</xdr:col>
      <xdr:colOff>37042</xdr:colOff>
      <xdr:row>34</xdr:row>
      <xdr:rowOff>39158</xdr:rowOff>
    </xdr:to>
    <xdr:graphicFrame macro="">
      <xdr:nvGraphicFramePr>
        <xdr:cNvPr id="3" name="Chart 2">
          <a:extLst>
            <a:ext uri="{FF2B5EF4-FFF2-40B4-BE49-F238E27FC236}">
              <a16:creationId xmlns:a16="http://schemas.microsoft.com/office/drawing/2014/main" id="{48EF6965-873D-4FB3-841B-8DDDD394F0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149828</xdr:colOff>
      <xdr:row>34</xdr:row>
      <xdr:rowOff>114300</xdr:rowOff>
    </xdr:from>
    <xdr:to>
      <xdr:col>17</xdr:col>
      <xdr:colOff>57150</xdr:colOff>
      <xdr:row>51</xdr:row>
      <xdr:rowOff>102658</xdr:rowOff>
    </xdr:to>
    <xdr:graphicFrame macro="">
      <xdr:nvGraphicFramePr>
        <xdr:cNvPr id="4" name="Chart 3">
          <a:extLst>
            <a:ext uri="{FF2B5EF4-FFF2-40B4-BE49-F238E27FC236}">
              <a16:creationId xmlns:a16="http://schemas.microsoft.com/office/drawing/2014/main" id="{2BDD2AFE-EB3F-4EE8-99A1-F0E3DB4B0C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114338</xdr:colOff>
      <xdr:row>0</xdr:row>
      <xdr:rowOff>123825</xdr:rowOff>
    </xdr:from>
    <xdr:to>
      <xdr:col>16</xdr:col>
      <xdr:colOff>595313</xdr:colOff>
      <xdr:row>17</xdr:row>
      <xdr:rowOff>79375</xdr:rowOff>
    </xdr:to>
    <xdr:graphicFrame macro="">
      <xdr:nvGraphicFramePr>
        <xdr:cNvPr id="2" name="Chart 1">
          <a:extLst>
            <a:ext uri="{FF2B5EF4-FFF2-40B4-BE49-F238E27FC236}">
              <a16:creationId xmlns:a16="http://schemas.microsoft.com/office/drawing/2014/main" id="{95FEDF60-FF00-4802-AA6F-7490AF1497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133350</xdr:colOff>
      <xdr:row>18</xdr:row>
      <xdr:rowOff>31749</xdr:rowOff>
    </xdr:from>
    <xdr:to>
      <xdr:col>16</xdr:col>
      <xdr:colOff>587375</xdr:colOff>
      <xdr:row>34</xdr:row>
      <xdr:rowOff>48532</xdr:rowOff>
    </xdr:to>
    <xdr:graphicFrame macro="">
      <xdr:nvGraphicFramePr>
        <xdr:cNvPr id="3" name="Chart 2">
          <a:extLst>
            <a:ext uri="{FF2B5EF4-FFF2-40B4-BE49-F238E27FC236}">
              <a16:creationId xmlns:a16="http://schemas.microsoft.com/office/drawing/2014/main" id="{7B234F53-7483-4E7D-9D62-533290887B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140191</xdr:colOff>
      <xdr:row>34</xdr:row>
      <xdr:rowOff>133802</xdr:rowOff>
    </xdr:from>
    <xdr:to>
      <xdr:col>16</xdr:col>
      <xdr:colOff>600075</xdr:colOff>
      <xdr:row>51</xdr:row>
      <xdr:rowOff>117474</xdr:rowOff>
    </xdr:to>
    <xdr:graphicFrame macro="">
      <xdr:nvGraphicFramePr>
        <xdr:cNvPr id="4" name="Chart 3">
          <a:extLst>
            <a:ext uri="{FF2B5EF4-FFF2-40B4-BE49-F238E27FC236}">
              <a16:creationId xmlns:a16="http://schemas.microsoft.com/office/drawing/2014/main" id="{51B49709-BC7E-4CE4-BC45-41129A7B0F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181073</xdr:colOff>
      <xdr:row>0</xdr:row>
      <xdr:rowOff>66675</xdr:rowOff>
    </xdr:from>
    <xdr:to>
      <xdr:col>17</xdr:col>
      <xdr:colOff>11643</xdr:colOff>
      <xdr:row>16</xdr:row>
      <xdr:rowOff>133350</xdr:rowOff>
    </xdr:to>
    <xdr:graphicFrame macro="">
      <xdr:nvGraphicFramePr>
        <xdr:cNvPr id="2" name="Chart 1">
          <a:extLst>
            <a:ext uri="{FF2B5EF4-FFF2-40B4-BE49-F238E27FC236}">
              <a16:creationId xmlns:a16="http://schemas.microsoft.com/office/drawing/2014/main" id="{6F1BBF37-F4AB-4B49-A530-A1765EA6F9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200640</xdr:colOff>
      <xdr:row>17</xdr:row>
      <xdr:rowOff>113242</xdr:rowOff>
    </xdr:from>
    <xdr:to>
      <xdr:col>17</xdr:col>
      <xdr:colOff>46566</xdr:colOff>
      <xdr:row>33</xdr:row>
      <xdr:rowOff>49742</xdr:rowOff>
    </xdr:to>
    <xdr:graphicFrame macro="">
      <xdr:nvGraphicFramePr>
        <xdr:cNvPr id="3" name="Chart 2">
          <a:extLst>
            <a:ext uri="{FF2B5EF4-FFF2-40B4-BE49-F238E27FC236}">
              <a16:creationId xmlns:a16="http://schemas.microsoft.com/office/drawing/2014/main" id="{794B3200-CE42-456F-AD9C-D3913A2E33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240787</xdr:colOff>
      <xdr:row>34</xdr:row>
      <xdr:rowOff>19050</xdr:rowOff>
    </xdr:from>
    <xdr:to>
      <xdr:col>17</xdr:col>
      <xdr:colOff>87841</xdr:colOff>
      <xdr:row>50</xdr:row>
      <xdr:rowOff>141817</xdr:rowOff>
    </xdr:to>
    <xdr:graphicFrame macro="">
      <xdr:nvGraphicFramePr>
        <xdr:cNvPr id="4" name="Chart 3">
          <a:extLst>
            <a:ext uri="{FF2B5EF4-FFF2-40B4-BE49-F238E27FC236}">
              <a16:creationId xmlns:a16="http://schemas.microsoft.com/office/drawing/2014/main" id="{7F59AF4D-494F-4FDC-AEC6-CBA66C54A2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144310</xdr:colOff>
      <xdr:row>0</xdr:row>
      <xdr:rowOff>76199</xdr:rowOff>
    </xdr:from>
    <xdr:to>
      <xdr:col>17</xdr:col>
      <xdr:colOff>46567</xdr:colOff>
      <xdr:row>15</xdr:row>
      <xdr:rowOff>76199</xdr:rowOff>
    </xdr:to>
    <xdr:graphicFrame macro="">
      <xdr:nvGraphicFramePr>
        <xdr:cNvPr id="2" name="Chart 1">
          <a:extLst>
            <a:ext uri="{FF2B5EF4-FFF2-40B4-BE49-F238E27FC236}">
              <a16:creationId xmlns:a16="http://schemas.microsoft.com/office/drawing/2014/main" id="{173FA90F-C1F3-4AF8-B07B-48B6D7B501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145661</xdr:colOff>
      <xdr:row>15</xdr:row>
      <xdr:rowOff>168277</xdr:rowOff>
    </xdr:from>
    <xdr:to>
      <xdr:col>17</xdr:col>
      <xdr:colOff>47625</xdr:colOff>
      <xdr:row>30</xdr:row>
      <xdr:rowOff>30693</xdr:rowOff>
    </xdr:to>
    <xdr:graphicFrame macro="">
      <xdr:nvGraphicFramePr>
        <xdr:cNvPr id="3" name="Chart 2">
          <a:extLst>
            <a:ext uri="{FF2B5EF4-FFF2-40B4-BE49-F238E27FC236}">
              <a16:creationId xmlns:a16="http://schemas.microsoft.com/office/drawing/2014/main" id="{7B4AF442-A922-4159-A40A-BD9A3BDC9C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142419</xdr:colOff>
      <xdr:row>30</xdr:row>
      <xdr:rowOff>113240</xdr:rowOff>
    </xdr:from>
    <xdr:to>
      <xdr:col>17</xdr:col>
      <xdr:colOff>59266</xdr:colOff>
      <xdr:row>45</xdr:row>
      <xdr:rowOff>171449</xdr:rowOff>
    </xdr:to>
    <xdr:graphicFrame macro="">
      <xdr:nvGraphicFramePr>
        <xdr:cNvPr id="4" name="Chart 3">
          <a:extLst>
            <a:ext uri="{FF2B5EF4-FFF2-40B4-BE49-F238E27FC236}">
              <a16:creationId xmlns:a16="http://schemas.microsoft.com/office/drawing/2014/main" id="{D5347690-D3A2-4F0C-B6E6-282E074E9F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finlex.fi/fi/lainsaadanto/2010/297" TargetMode="External"/><Relationship Id="rId3" Type="http://schemas.openxmlformats.org/officeDocument/2006/relationships/hyperlink" Target="https://www.edilex.fi/lainsaadanto/20171040" TargetMode="External"/><Relationship Id="rId7" Type="http://schemas.openxmlformats.org/officeDocument/2006/relationships/hyperlink" Target="https://eur-lex.europa.eu/legal-content/FI/TXT/PDF/?uri=CELEX:32015L2366&amp;from=fi" TargetMode="External"/><Relationship Id="rId2" Type="http://schemas.openxmlformats.org/officeDocument/2006/relationships/hyperlink" Target="https://www.finlex.fi/eli?uri=http://data.finlex.fi/eli/sd/2010/297/ajantasa/2025-03-14/fin" TargetMode="External"/><Relationship Id="rId1" Type="http://schemas.openxmlformats.org/officeDocument/2006/relationships/hyperlink" Target="https://eur-lex.europa.eu/legal-content/FI/TXT/PDF/?uri=CELEX:32009L0110" TargetMode="External"/><Relationship Id="rId6" Type="http://schemas.openxmlformats.org/officeDocument/2006/relationships/hyperlink" Target="https://www.finlex.fi/fi/lainsaadanto/2017/1040" TargetMode="External"/><Relationship Id="rId5" Type="http://schemas.openxmlformats.org/officeDocument/2006/relationships/hyperlink" Target="https://www.finlex.fi/fi/lainsaadanto/2017/1039?language=fin" TargetMode="External"/><Relationship Id="rId4" Type="http://schemas.openxmlformats.org/officeDocument/2006/relationships/hyperlink" Target="https://www.finanssivalvonta.fi/globalassets/fi/saantely/maarayskokoelma/2016/08_2016/2016_08.m4.pdf" TargetMode="External"/><Relationship Id="rId9" Type="http://schemas.openxmlformats.org/officeDocument/2006/relationships/hyperlink" Target="https://www.finanssivalvonta.fi/globalassets/fi/saantely/maarayskokoelma/2016/08_2016/2016_08.m4.pdf"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eur-lex.europa.eu/legal-content/FI/TXT/PDF/?uri=CELEX:32013R0575" TargetMode="Externa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hyperlink" Target="https://www.finanssivalvonta.fi/finanssisektorin-toimijalle/pankki/toimiluvat-ja-rekisterointi/maksupalvelun-tarjoajat/" TargetMode="External"/><Relationship Id="rId1" Type="http://schemas.openxmlformats.org/officeDocument/2006/relationships/hyperlink" Target="https://www.finlex.fi/fi/lainsaadanto/saadoskokoelma/2011/89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DE6FC-0CB2-43A2-BEDC-DACA6B7F20C3}">
  <sheetPr>
    <tabColor theme="2" tint="-0.499984740745262"/>
  </sheetPr>
  <dimension ref="A1:Z346"/>
  <sheetViews>
    <sheetView showGridLines="0" topLeftCell="A15" zoomScale="110" zoomScaleNormal="110" workbookViewId="0">
      <selection activeCell="A22" sqref="A22"/>
    </sheetView>
  </sheetViews>
  <sheetFormatPr defaultRowHeight="15" x14ac:dyDescent="0.25"/>
  <cols>
    <col min="1" max="1" width="12.42578125" style="8" customWidth="1"/>
    <col min="2" max="2" width="6.28515625" customWidth="1"/>
    <col min="12" max="12" width="43.85546875" customWidth="1"/>
  </cols>
  <sheetData>
    <row r="1" spans="1:26" ht="19.5" x14ac:dyDescent="0.3">
      <c r="A1" s="450" t="s">
        <v>0</v>
      </c>
      <c r="B1" s="450"/>
      <c r="C1" s="450"/>
      <c r="D1" s="450"/>
      <c r="E1" s="450"/>
      <c r="F1" s="450"/>
      <c r="G1" s="450"/>
      <c r="H1" s="450"/>
      <c r="I1" s="450"/>
      <c r="J1" s="450"/>
      <c r="K1" s="450"/>
      <c r="L1" s="450"/>
      <c r="M1" s="1"/>
      <c r="N1" s="1"/>
      <c r="O1" s="1"/>
      <c r="P1" s="1"/>
      <c r="Q1" s="1"/>
      <c r="R1" s="1"/>
      <c r="S1" s="1"/>
      <c r="T1" s="2"/>
      <c r="U1" s="2"/>
      <c r="V1" s="2"/>
      <c r="W1" s="2"/>
      <c r="X1" s="2"/>
      <c r="Y1" s="2"/>
      <c r="Z1" s="2"/>
    </row>
    <row r="2" spans="1:26" ht="19.5" x14ac:dyDescent="0.3">
      <c r="A2" s="230" t="s">
        <v>1</v>
      </c>
      <c r="B2" s="218"/>
      <c r="C2" s="218"/>
      <c r="D2" s="218"/>
      <c r="E2" s="218"/>
      <c r="F2" s="218"/>
      <c r="G2" s="218"/>
      <c r="H2" s="218"/>
      <c r="I2" s="218"/>
      <c r="J2" s="218"/>
      <c r="K2" s="218"/>
      <c r="L2" s="218"/>
      <c r="M2" s="1"/>
      <c r="N2" s="1"/>
      <c r="O2" s="1"/>
      <c r="P2" s="1"/>
      <c r="Q2" s="1"/>
      <c r="R2" s="1"/>
      <c r="S2" s="1"/>
      <c r="T2" s="2"/>
      <c r="U2" s="2"/>
      <c r="V2" s="2"/>
      <c r="W2" s="2"/>
      <c r="X2" s="2"/>
      <c r="Y2" s="2"/>
      <c r="Z2" s="2"/>
    </row>
    <row r="3" spans="1:26" ht="15.75" x14ac:dyDescent="0.25">
      <c r="A3" s="451"/>
      <c r="B3" s="451"/>
      <c r="C3" s="451"/>
      <c r="D3" s="451"/>
      <c r="E3" s="451"/>
      <c r="F3" s="451"/>
      <c r="G3" s="451"/>
      <c r="H3" s="451"/>
      <c r="I3" s="451"/>
      <c r="J3" s="451"/>
      <c r="K3" s="451"/>
      <c r="L3" s="451"/>
      <c r="M3" s="1"/>
      <c r="N3" s="1"/>
      <c r="O3" s="1"/>
      <c r="P3" s="1"/>
      <c r="Q3" s="1"/>
      <c r="R3" s="1"/>
      <c r="S3" s="1"/>
      <c r="T3" s="2"/>
      <c r="U3" s="2"/>
      <c r="V3" s="2"/>
      <c r="W3" s="2"/>
      <c r="X3" s="2"/>
      <c r="Y3" s="2"/>
      <c r="Z3" s="2"/>
    </row>
    <row r="4" spans="1:26" x14ac:dyDescent="0.25">
      <c r="A4" s="444" t="s">
        <v>2</v>
      </c>
      <c r="B4" s="444"/>
      <c r="C4" s="444"/>
      <c r="D4" s="444"/>
      <c r="E4" s="444"/>
      <c r="F4" s="444"/>
      <c r="G4" s="444"/>
      <c r="H4" s="444"/>
      <c r="I4" s="444"/>
      <c r="J4" s="444"/>
      <c r="K4" s="444"/>
      <c r="L4" s="444"/>
      <c r="M4" s="1"/>
      <c r="N4" s="1"/>
      <c r="O4" s="1"/>
      <c r="P4" s="1"/>
      <c r="Q4" s="1"/>
      <c r="R4" s="1"/>
      <c r="S4" s="1"/>
      <c r="T4" s="2"/>
      <c r="U4" s="2"/>
      <c r="V4" s="2"/>
      <c r="W4" s="2"/>
      <c r="X4" s="2"/>
      <c r="Y4" s="2"/>
      <c r="Z4" s="2"/>
    </row>
    <row r="5" spans="1:26" x14ac:dyDescent="0.25">
      <c r="A5" s="449" t="s">
        <v>3</v>
      </c>
      <c r="B5" s="449"/>
      <c r="C5" s="449"/>
      <c r="D5" s="449"/>
      <c r="E5" s="449"/>
      <c r="F5" s="449"/>
      <c r="G5" s="449"/>
      <c r="H5" s="449"/>
      <c r="I5" s="449"/>
      <c r="J5" s="449"/>
      <c r="K5" s="449"/>
      <c r="L5" s="449"/>
      <c r="M5" s="1"/>
      <c r="N5" s="1"/>
      <c r="O5" s="1"/>
      <c r="P5" s="1"/>
      <c r="Q5" s="1"/>
      <c r="R5" s="1"/>
      <c r="S5" s="1"/>
      <c r="T5" s="2"/>
      <c r="U5" s="2"/>
      <c r="V5" s="2"/>
      <c r="W5" s="2"/>
      <c r="X5" s="2"/>
      <c r="Y5" s="2"/>
      <c r="Z5" s="2"/>
    </row>
    <row r="6" spans="1:26" x14ac:dyDescent="0.25">
      <c r="A6" s="449" t="s">
        <v>4</v>
      </c>
      <c r="B6" s="449"/>
      <c r="C6" s="449"/>
      <c r="D6" s="449"/>
      <c r="E6" s="449"/>
      <c r="F6" s="449"/>
      <c r="G6" s="449"/>
      <c r="H6" s="449"/>
      <c r="I6" s="449"/>
      <c r="J6" s="449"/>
      <c r="K6" s="449"/>
      <c r="L6" s="449"/>
      <c r="M6" s="1"/>
      <c r="N6" s="1"/>
      <c r="O6" s="1"/>
      <c r="P6" s="1"/>
      <c r="Q6" s="1"/>
      <c r="R6" s="1"/>
      <c r="S6" s="1"/>
      <c r="T6" s="2"/>
      <c r="U6" s="2"/>
      <c r="V6" s="2"/>
      <c r="W6" s="2"/>
      <c r="X6" s="2"/>
      <c r="Y6" s="2"/>
      <c r="Z6" s="2"/>
    </row>
    <row r="7" spans="1:26" x14ac:dyDescent="0.25">
      <c r="A7" s="220" t="s">
        <v>5</v>
      </c>
      <c r="B7" s="220"/>
      <c r="C7" s="220"/>
      <c r="D7" s="220"/>
      <c r="E7" s="220"/>
      <c r="F7" s="220"/>
      <c r="G7" s="220"/>
      <c r="H7" s="220"/>
      <c r="I7" s="220"/>
      <c r="J7" s="220"/>
      <c r="K7" s="220"/>
      <c r="L7" s="220"/>
      <c r="M7" s="1"/>
      <c r="N7" s="1"/>
      <c r="O7" s="1"/>
      <c r="P7" s="1"/>
      <c r="Q7" s="1"/>
      <c r="R7" s="1"/>
      <c r="S7" s="1"/>
      <c r="T7" s="2"/>
      <c r="U7" s="2"/>
      <c r="V7" s="2"/>
      <c r="W7" s="2"/>
      <c r="X7" s="2"/>
      <c r="Y7" s="2"/>
      <c r="Z7" s="2"/>
    </row>
    <row r="8" spans="1:26" x14ac:dyDescent="0.25">
      <c r="A8" s="449" t="s">
        <v>6</v>
      </c>
      <c r="B8" s="449"/>
      <c r="C8" s="449"/>
      <c r="D8" s="449"/>
      <c r="E8" s="449"/>
      <c r="F8" s="449"/>
      <c r="G8" s="449"/>
      <c r="H8" s="449"/>
      <c r="I8" s="449"/>
      <c r="J8" s="449"/>
      <c r="K8" s="449"/>
      <c r="L8" s="449"/>
      <c r="M8" s="1"/>
      <c r="N8" s="1"/>
      <c r="O8" s="1"/>
      <c r="P8" s="1"/>
      <c r="Q8" s="1"/>
      <c r="R8" s="1"/>
      <c r="S8" s="1"/>
      <c r="T8" s="2"/>
      <c r="U8" s="2"/>
      <c r="V8" s="2"/>
      <c r="W8" s="2"/>
      <c r="X8" s="2"/>
      <c r="Y8" s="2"/>
      <c r="Z8" s="2"/>
    </row>
    <row r="9" spans="1:26" x14ac:dyDescent="0.25">
      <c r="A9" s="220" t="s">
        <v>7</v>
      </c>
      <c r="B9" s="220"/>
      <c r="C9" s="220"/>
      <c r="D9" s="220"/>
      <c r="E9" s="220"/>
      <c r="F9" s="220"/>
      <c r="G9" s="220"/>
      <c r="H9" s="220"/>
      <c r="I9" s="220"/>
      <c r="J9" s="220"/>
      <c r="K9" s="220"/>
      <c r="L9" s="220"/>
      <c r="M9" s="1"/>
      <c r="N9" s="1"/>
      <c r="O9" s="1"/>
      <c r="P9" s="1"/>
      <c r="Q9" s="1"/>
      <c r="R9" s="1"/>
      <c r="S9" s="1"/>
      <c r="T9" s="2"/>
      <c r="U9" s="2"/>
      <c r="V9" s="2"/>
      <c r="W9" s="2"/>
      <c r="X9" s="2"/>
      <c r="Y9" s="2"/>
      <c r="Z9" s="2"/>
    </row>
    <row r="10" spans="1:26" x14ac:dyDescent="0.25">
      <c r="A10" s="220" t="s">
        <v>8</v>
      </c>
      <c r="B10" s="220"/>
      <c r="C10" s="220"/>
      <c r="D10" s="220"/>
      <c r="E10" s="220"/>
      <c r="F10" s="220"/>
      <c r="G10" s="220"/>
      <c r="H10" s="220"/>
      <c r="I10" s="220"/>
      <c r="J10" s="220"/>
      <c r="K10" s="220"/>
      <c r="L10" s="220"/>
      <c r="M10" s="1"/>
      <c r="N10" s="1"/>
      <c r="O10" s="1"/>
      <c r="P10" s="1"/>
      <c r="Q10" s="1"/>
      <c r="R10" s="1"/>
      <c r="S10" s="1"/>
      <c r="T10" s="2"/>
      <c r="U10" s="2"/>
      <c r="V10" s="2"/>
      <c r="W10" s="2"/>
      <c r="X10" s="2"/>
      <c r="Y10" s="2"/>
      <c r="Z10" s="2"/>
    </row>
    <row r="11" spans="1:26" x14ac:dyDescent="0.25">
      <c r="A11" s="455"/>
      <c r="B11" s="455"/>
      <c r="C11" s="455"/>
      <c r="D11" s="455"/>
      <c r="E11" s="455"/>
      <c r="F11" s="455"/>
      <c r="G11" s="455"/>
      <c r="H11" s="455"/>
      <c r="I11" s="455"/>
      <c r="J11" s="455"/>
      <c r="K11" s="455"/>
      <c r="L11" s="455"/>
      <c r="M11" s="1"/>
      <c r="N11" s="1"/>
      <c r="O11" s="1"/>
      <c r="P11" s="1"/>
      <c r="Q11" s="1"/>
      <c r="R11" s="1"/>
      <c r="S11" s="1"/>
      <c r="T11" s="2"/>
      <c r="U11" s="2"/>
      <c r="V11" s="2"/>
      <c r="W11" s="2"/>
      <c r="X11" s="2"/>
      <c r="Y11" s="2"/>
      <c r="Z11" s="2"/>
    </row>
    <row r="12" spans="1:26" x14ac:dyDescent="0.25">
      <c r="A12" s="456" t="s">
        <v>9</v>
      </c>
      <c r="B12" s="456"/>
      <c r="C12" s="456"/>
      <c r="D12" s="456"/>
      <c r="E12" s="456"/>
      <c r="F12" s="456"/>
      <c r="G12" s="456"/>
      <c r="H12" s="456"/>
      <c r="I12" s="456"/>
      <c r="J12" s="456"/>
      <c r="K12" s="456"/>
      <c r="L12" s="456"/>
      <c r="M12" s="1"/>
      <c r="N12" s="1"/>
      <c r="O12" s="1"/>
      <c r="P12" s="1"/>
      <c r="Q12" s="1"/>
      <c r="R12" s="1"/>
      <c r="S12" s="1"/>
      <c r="T12" s="2"/>
      <c r="U12" s="2"/>
      <c r="V12" s="2"/>
      <c r="W12" s="2"/>
      <c r="X12" s="2"/>
      <c r="Y12" s="2"/>
      <c r="Z12" s="2"/>
    </row>
    <row r="13" spans="1:26" x14ac:dyDescent="0.25">
      <c r="A13" s="457" t="s">
        <v>10</v>
      </c>
      <c r="B13" s="457"/>
      <c r="C13" s="457"/>
      <c r="D13" s="457"/>
      <c r="E13" s="457"/>
      <c r="F13" s="457"/>
      <c r="G13" s="457"/>
      <c r="H13" s="457"/>
      <c r="I13" s="457"/>
      <c r="J13" s="457"/>
      <c r="K13" s="457"/>
      <c r="L13" s="457"/>
      <c r="M13" s="1"/>
      <c r="N13" s="1"/>
      <c r="O13" s="1"/>
      <c r="P13" s="1"/>
      <c r="Q13" s="1"/>
      <c r="R13" s="1"/>
      <c r="S13" s="1"/>
      <c r="T13" s="2"/>
      <c r="U13" s="2"/>
      <c r="V13" s="2"/>
      <c r="W13" s="2"/>
      <c r="X13" s="2"/>
      <c r="Y13" s="2"/>
      <c r="Z13" s="2"/>
    </row>
    <row r="14" spans="1:26" x14ac:dyDescent="0.25">
      <c r="A14" s="444"/>
      <c r="B14" s="444"/>
      <c r="C14" s="444"/>
      <c r="D14" s="444"/>
      <c r="E14" s="444"/>
      <c r="F14" s="444"/>
      <c r="G14" s="444"/>
      <c r="H14" s="444"/>
      <c r="I14" s="444"/>
      <c r="J14" s="444"/>
      <c r="K14" s="444"/>
      <c r="L14" s="444"/>
      <c r="M14" s="1"/>
      <c r="N14" s="1"/>
      <c r="O14" s="1"/>
      <c r="P14" s="1"/>
      <c r="Q14" s="1"/>
      <c r="R14" s="1"/>
      <c r="S14" s="1"/>
      <c r="T14" s="2"/>
      <c r="U14" s="2"/>
      <c r="V14" s="2"/>
      <c r="W14" s="2"/>
      <c r="X14" s="2"/>
      <c r="Y14" s="2"/>
      <c r="Z14" s="2"/>
    </row>
    <row r="15" spans="1:26" x14ac:dyDescent="0.25">
      <c r="A15" s="458" t="s">
        <v>11</v>
      </c>
      <c r="B15" s="458"/>
      <c r="C15" s="458"/>
      <c r="D15" s="458"/>
      <c r="E15" s="458"/>
      <c r="F15" s="458"/>
      <c r="G15" s="458"/>
      <c r="H15" s="458"/>
      <c r="I15" s="458"/>
      <c r="J15" s="458"/>
      <c r="K15" s="458"/>
      <c r="L15" s="458"/>
      <c r="M15" s="1"/>
      <c r="N15" s="1"/>
      <c r="O15" s="1"/>
      <c r="P15" s="1"/>
      <c r="Q15" s="1"/>
      <c r="R15" s="1"/>
      <c r="S15" s="1"/>
      <c r="T15" s="2"/>
      <c r="U15" s="2"/>
      <c r="V15" s="2"/>
      <c r="W15" s="2"/>
      <c r="X15" s="2"/>
      <c r="Y15" s="2"/>
      <c r="Z15" s="2"/>
    </row>
    <row r="16" spans="1:26" s="5" customFormat="1" x14ac:dyDescent="0.25">
      <c r="A16" s="452" t="s">
        <v>12</v>
      </c>
      <c r="B16" s="452"/>
      <c r="C16" s="452"/>
      <c r="D16" s="452"/>
      <c r="E16" s="452"/>
      <c r="F16" s="452"/>
      <c r="G16" s="452"/>
      <c r="H16" s="452"/>
      <c r="I16" s="452"/>
      <c r="J16" s="452"/>
      <c r="K16" s="452"/>
      <c r="L16" s="452"/>
      <c r="M16" s="3"/>
      <c r="N16" s="3"/>
      <c r="O16" s="3"/>
      <c r="P16" s="3"/>
      <c r="Q16" s="3"/>
      <c r="R16" s="3"/>
      <c r="S16" s="3"/>
      <c r="T16" s="4"/>
      <c r="U16" s="4"/>
      <c r="V16" s="4"/>
      <c r="W16" s="4"/>
      <c r="X16" s="4"/>
      <c r="Y16" s="4"/>
      <c r="Z16" s="4"/>
    </row>
    <row r="17" spans="1:26" s="5" customFormat="1" x14ac:dyDescent="0.25">
      <c r="A17" s="453" t="s">
        <v>13</v>
      </c>
      <c r="B17" s="453"/>
      <c r="C17" s="453"/>
      <c r="D17" s="453"/>
      <c r="E17" s="453"/>
      <c r="F17" s="453"/>
      <c r="G17" s="453"/>
      <c r="H17" s="453"/>
      <c r="I17" s="453"/>
      <c r="J17" s="453"/>
      <c r="K17" s="453"/>
      <c r="L17" s="453"/>
      <c r="M17" s="3"/>
      <c r="N17" s="3"/>
      <c r="O17" s="3"/>
      <c r="P17" s="3"/>
      <c r="Q17" s="3"/>
      <c r="R17" s="3"/>
      <c r="S17" s="3"/>
      <c r="T17" s="4"/>
      <c r="U17" s="4"/>
      <c r="V17" s="4"/>
      <c r="W17" s="4"/>
      <c r="X17" s="4"/>
      <c r="Y17" s="4"/>
      <c r="Z17" s="4"/>
    </row>
    <row r="18" spans="1:26" s="5" customFormat="1" x14ac:dyDescent="0.25">
      <c r="A18" s="222" t="s">
        <v>14</v>
      </c>
      <c r="B18" s="223"/>
      <c r="C18" s="223"/>
      <c r="D18" s="223"/>
      <c r="E18" s="223"/>
      <c r="F18" s="223"/>
      <c r="G18" s="223"/>
      <c r="H18" s="223"/>
      <c r="I18" s="223"/>
      <c r="J18" s="223"/>
      <c r="K18" s="223"/>
      <c r="L18" s="224"/>
      <c r="M18" s="3"/>
      <c r="N18" s="3"/>
      <c r="O18" s="3"/>
      <c r="P18" s="3"/>
      <c r="Q18" s="3"/>
      <c r="R18" s="3"/>
      <c r="S18" s="3"/>
      <c r="T18" s="4"/>
      <c r="U18" s="4"/>
      <c r="V18" s="4"/>
      <c r="W18" s="4"/>
      <c r="X18" s="4"/>
      <c r="Y18" s="4"/>
      <c r="Z18" s="4"/>
    </row>
    <row r="19" spans="1:26" s="5" customFormat="1" x14ac:dyDescent="0.25">
      <c r="A19" s="454" t="s">
        <v>15</v>
      </c>
      <c r="B19" s="454"/>
      <c r="C19" s="454"/>
      <c r="D19" s="454"/>
      <c r="E19" s="454"/>
      <c r="F19" s="454"/>
      <c r="G19" s="454"/>
      <c r="H19" s="454"/>
      <c r="I19" s="454"/>
      <c r="J19" s="454"/>
      <c r="K19" s="454"/>
      <c r="L19" s="454"/>
      <c r="M19" s="3"/>
      <c r="N19" s="3"/>
      <c r="O19" s="3"/>
      <c r="P19" s="3"/>
      <c r="Q19" s="3"/>
      <c r="R19" s="3"/>
      <c r="S19" s="3"/>
      <c r="T19" s="4"/>
      <c r="U19" s="4"/>
      <c r="V19" s="4"/>
      <c r="W19" s="4"/>
      <c r="X19" s="4"/>
      <c r="Y19" s="4"/>
      <c r="Z19" s="4"/>
    </row>
    <row r="20" spans="1:26" ht="27.75" customHeight="1" x14ac:dyDescent="0.25">
      <c r="A20" s="446" t="s">
        <v>16</v>
      </c>
      <c r="B20" s="446"/>
      <c r="C20" s="446"/>
      <c r="D20" s="446"/>
      <c r="E20" s="446"/>
      <c r="F20" s="446"/>
      <c r="G20" s="446"/>
      <c r="H20" s="446"/>
      <c r="I20" s="446"/>
      <c r="J20" s="446"/>
      <c r="K20" s="446"/>
      <c r="L20" s="446"/>
      <c r="M20" s="1"/>
      <c r="N20" s="1"/>
      <c r="O20" s="1"/>
      <c r="P20" s="1"/>
      <c r="Q20" s="1"/>
      <c r="R20" s="1"/>
      <c r="S20" s="1"/>
      <c r="T20" s="2"/>
      <c r="U20" s="2"/>
      <c r="V20" s="2"/>
      <c r="W20" s="2"/>
      <c r="X20" s="2"/>
      <c r="Y20" s="2"/>
      <c r="Z20" s="2"/>
    </row>
    <row r="21" spans="1:26" x14ac:dyDescent="0.25">
      <c r="A21" s="219"/>
      <c r="B21" s="225"/>
      <c r="C21" s="225"/>
      <c r="D21" s="225"/>
      <c r="E21" s="225"/>
      <c r="F21" s="225"/>
      <c r="G21" s="225"/>
      <c r="H21" s="225"/>
      <c r="I21" s="225"/>
      <c r="J21" s="225"/>
      <c r="K21" s="225"/>
      <c r="L21" s="225"/>
      <c r="M21" s="1"/>
      <c r="N21" s="1"/>
      <c r="O21" s="1"/>
      <c r="P21" s="1"/>
      <c r="Q21" s="1"/>
      <c r="R21" s="1"/>
      <c r="S21" s="1"/>
      <c r="T21" s="2"/>
      <c r="U21" s="2"/>
      <c r="V21" s="2"/>
      <c r="W21" s="2"/>
      <c r="X21" s="2"/>
      <c r="Y21" s="2"/>
      <c r="Z21" s="2"/>
    </row>
    <row r="22" spans="1:26" x14ac:dyDescent="0.25">
      <c r="A22" s="439" t="s">
        <v>17</v>
      </c>
      <c r="B22" s="439" t="s">
        <v>18</v>
      </c>
      <c r="C22" s="439" t="s">
        <v>19</v>
      </c>
      <c r="D22" s="438"/>
      <c r="E22" s="226"/>
      <c r="F22" s="225"/>
      <c r="G22" s="225"/>
      <c r="H22" s="225"/>
      <c r="I22" s="225"/>
      <c r="J22" s="225"/>
      <c r="K22" s="225"/>
      <c r="L22" s="225"/>
      <c r="M22" s="1"/>
      <c r="N22" s="1"/>
      <c r="O22" s="1"/>
      <c r="P22" s="1"/>
      <c r="Q22" s="1"/>
      <c r="R22" s="1"/>
      <c r="S22" s="1"/>
      <c r="T22" s="2"/>
      <c r="U22" s="2"/>
      <c r="V22" s="2"/>
      <c r="W22" s="2"/>
      <c r="X22" s="2"/>
      <c r="Y22" s="2"/>
      <c r="Z22" s="2"/>
    </row>
    <row r="23" spans="1:26" ht="26.25" customHeight="1" x14ac:dyDescent="0.25">
      <c r="A23" s="447" t="s">
        <v>20</v>
      </c>
      <c r="B23" s="447"/>
      <c r="C23" s="447"/>
      <c r="D23" s="447"/>
      <c r="E23" s="447"/>
      <c r="F23" s="447"/>
      <c r="G23" s="447"/>
      <c r="H23" s="447"/>
      <c r="I23" s="447"/>
      <c r="J23" s="447"/>
      <c r="K23" s="447"/>
      <c r="L23" s="447"/>
      <c r="M23" s="2"/>
      <c r="N23" s="2"/>
      <c r="O23" s="2"/>
      <c r="P23" s="2"/>
      <c r="Q23" s="2"/>
      <c r="R23" s="2"/>
      <c r="S23" s="2"/>
      <c r="T23" s="2"/>
      <c r="U23" s="2"/>
      <c r="V23" s="2"/>
      <c r="W23" s="2"/>
      <c r="X23" s="2"/>
      <c r="Y23" s="2"/>
      <c r="Z23" s="2"/>
    </row>
    <row r="24" spans="1:26" x14ac:dyDescent="0.25">
      <c r="A24" s="227"/>
      <c r="B24" s="227"/>
      <c r="C24" s="227"/>
      <c r="D24" s="227"/>
      <c r="E24" s="227"/>
      <c r="F24" s="227"/>
      <c r="G24" s="227"/>
      <c r="H24" s="227"/>
      <c r="I24" s="227"/>
      <c r="J24" s="227"/>
      <c r="K24" s="227"/>
      <c r="L24" s="227"/>
      <c r="M24" s="2"/>
      <c r="N24" s="2"/>
      <c r="O24" s="2"/>
      <c r="P24" s="2"/>
      <c r="Q24" s="2"/>
      <c r="R24" s="2"/>
      <c r="S24" s="2"/>
      <c r="T24" s="2"/>
      <c r="U24" s="2"/>
      <c r="V24" s="2"/>
      <c r="W24" s="2"/>
      <c r="X24" s="2"/>
      <c r="Y24" s="2"/>
      <c r="Z24" s="2"/>
    </row>
    <row r="25" spans="1:26" x14ac:dyDescent="0.25">
      <c r="A25" s="448" t="s">
        <v>21</v>
      </c>
      <c r="B25" s="448"/>
      <c r="C25" s="448"/>
      <c r="D25" s="448"/>
      <c r="E25" s="448"/>
      <c r="F25" s="448"/>
      <c r="G25" s="448"/>
      <c r="H25" s="448"/>
      <c r="I25" s="448"/>
      <c r="J25" s="448"/>
      <c r="K25" s="448"/>
      <c r="L25" s="448"/>
      <c r="M25" s="1"/>
      <c r="N25" s="1"/>
      <c r="O25" s="1"/>
      <c r="P25" s="1"/>
      <c r="Q25" s="1"/>
      <c r="R25" s="1"/>
      <c r="S25" s="1"/>
      <c r="T25" s="2"/>
      <c r="U25" s="2"/>
      <c r="V25" s="2"/>
      <c r="W25" s="2"/>
      <c r="X25" s="2"/>
      <c r="Y25" s="2"/>
      <c r="Z25" s="2"/>
    </row>
    <row r="26" spans="1:26" ht="36.950000000000003" customHeight="1" x14ac:dyDescent="0.25">
      <c r="A26" s="441" t="s">
        <v>22</v>
      </c>
      <c r="B26" s="441"/>
      <c r="C26" s="441"/>
      <c r="D26" s="441"/>
      <c r="E26" s="441"/>
      <c r="F26" s="441"/>
      <c r="G26" s="441"/>
      <c r="H26" s="441"/>
      <c r="I26" s="441"/>
      <c r="J26" s="441"/>
      <c r="K26" s="441"/>
      <c r="L26" s="441"/>
      <c r="M26" s="1"/>
      <c r="N26" s="1"/>
      <c r="O26" s="1"/>
      <c r="P26" s="1"/>
      <c r="Q26" s="1"/>
      <c r="R26" s="1"/>
      <c r="S26" s="1"/>
      <c r="T26" s="2"/>
      <c r="U26" s="2"/>
      <c r="V26" s="2"/>
      <c r="W26" s="2"/>
      <c r="X26" s="2"/>
      <c r="Y26" s="2"/>
      <c r="Z26" s="2"/>
    </row>
    <row r="27" spans="1:26" x14ac:dyDescent="0.25">
      <c r="A27" s="442"/>
      <c r="B27" s="442"/>
      <c r="C27" s="442"/>
      <c r="D27" s="442"/>
      <c r="E27" s="442"/>
      <c r="F27" s="442"/>
      <c r="G27" s="442"/>
      <c r="H27" s="442"/>
      <c r="I27" s="442"/>
      <c r="J27" s="442"/>
      <c r="K27" s="442"/>
      <c r="L27" s="442"/>
      <c r="M27" s="1"/>
      <c r="N27" s="1"/>
      <c r="O27" s="1"/>
      <c r="P27" s="1"/>
      <c r="Q27" s="1"/>
      <c r="R27" s="1"/>
      <c r="S27" s="1"/>
      <c r="T27" s="2"/>
      <c r="U27" s="2"/>
      <c r="V27" s="2"/>
      <c r="W27" s="2"/>
      <c r="X27" s="2"/>
      <c r="Y27" s="2"/>
      <c r="Z27" s="2"/>
    </row>
    <row r="28" spans="1:26" x14ac:dyDescent="0.25">
      <c r="A28" s="443" t="s">
        <v>23</v>
      </c>
      <c r="B28" s="443"/>
      <c r="C28" s="443"/>
      <c r="D28" s="443"/>
      <c r="E28" s="443"/>
      <c r="F28" s="443"/>
      <c r="G28" s="443"/>
      <c r="H28" s="443"/>
      <c r="I28" s="443"/>
      <c r="J28" s="443"/>
      <c r="K28" s="443"/>
      <c r="L28" s="443"/>
      <c r="M28" s="1"/>
      <c r="N28" s="1"/>
      <c r="O28" s="1"/>
      <c r="P28" s="1"/>
      <c r="Q28" s="1"/>
      <c r="R28" s="1"/>
      <c r="S28" s="1"/>
      <c r="T28" s="2"/>
      <c r="U28" s="2"/>
      <c r="V28" s="2"/>
      <c r="W28" s="2"/>
      <c r="X28" s="2"/>
      <c r="Y28" s="2"/>
      <c r="Z28" s="2"/>
    </row>
    <row r="29" spans="1:26" ht="15" customHeight="1" x14ac:dyDescent="0.25">
      <c r="A29" s="445" t="s">
        <v>24</v>
      </c>
      <c r="B29" s="445"/>
      <c r="C29" s="445"/>
      <c r="D29" s="445"/>
      <c r="E29" s="445"/>
      <c r="F29" s="445"/>
      <c r="G29" s="445"/>
      <c r="H29" s="445"/>
      <c r="I29" s="445"/>
      <c r="J29" s="445"/>
      <c r="K29" s="445"/>
      <c r="L29" s="445"/>
      <c r="M29" s="1"/>
      <c r="N29" s="1"/>
      <c r="O29" s="1"/>
      <c r="P29" s="1"/>
      <c r="Q29" s="1"/>
      <c r="R29" s="1"/>
      <c r="S29" s="1"/>
      <c r="T29" s="2"/>
      <c r="U29" s="2"/>
      <c r="V29" s="2"/>
      <c r="W29" s="2"/>
      <c r="X29" s="2"/>
      <c r="Y29" s="2"/>
      <c r="Z29" s="2"/>
    </row>
    <row r="30" spans="1:26" x14ac:dyDescent="0.25">
      <c r="A30" s="228"/>
      <c r="B30" s="228"/>
      <c r="C30" s="228"/>
      <c r="D30" s="228"/>
      <c r="E30" s="228"/>
      <c r="F30" s="228"/>
      <c r="G30" s="228"/>
      <c r="H30" s="228"/>
      <c r="I30" s="228"/>
      <c r="J30" s="228"/>
      <c r="K30" s="228"/>
      <c r="L30" s="228"/>
      <c r="M30" s="1"/>
      <c r="N30" s="1"/>
      <c r="O30" s="1"/>
      <c r="P30" s="1"/>
      <c r="Q30" s="1"/>
      <c r="R30" s="1"/>
      <c r="S30" s="1"/>
      <c r="T30" s="2"/>
      <c r="U30" s="2"/>
      <c r="V30" s="2"/>
      <c r="W30" s="2"/>
      <c r="X30" s="2"/>
      <c r="Y30" s="2"/>
      <c r="Z30" s="2"/>
    </row>
    <row r="31" spans="1:26" x14ac:dyDescent="0.25">
      <c r="A31" s="443" t="s">
        <v>25</v>
      </c>
      <c r="B31" s="443"/>
      <c r="C31" s="443"/>
      <c r="D31" s="443"/>
      <c r="E31" s="443"/>
      <c r="F31" s="443"/>
      <c r="G31" s="443"/>
      <c r="H31" s="443"/>
      <c r="I31" s="443"/>
      <c r="J31" s="443"/>
      <c r="K31" s="443"/>
      <c r="L31" s="443"/>
      <c r="M31" s="1"/>
      <c r="N31" s="1"/>
      <c r="O31" s="1"/>
      <c r="P31" s="1"/>
      <c r="Q31" s="1"/>
      <c r="R31" s="1"/>
      <c r="S31" s="1"/>
      <c r="T31" s="2"/>
      <c r="U31" s="2"/>
      <c r="V31" s="2"/>
      <c r="W31" s="2"/>
      <c r="X31" s="2"/>
      <c r="Y31" s="2"/>
      <c r="Z31" s="2"/>
    </row>
    <row r="32" spans="1:26" ht="41.25" customHeight="1" x14ac:dyDescent="0.25">
      <c r="A32" s="440" t="s">
        <v>26</v>
      </c>
      <c r="B32" s="440"/>
      <c r="C32" s="440"/>
      <c r="D32" s="440"/>
      <c r="E32" s="440"/>
      <c r="F32" s="440"/>
      <c r="G32" s="440"/>
      <c r="H32" s="440"/>
      <c r="I32" s="440"/>
      <c r="J32" s="440"/>
      <c r="K32" s="440"/>
      <c r="L32" s="440"/>
      <c r="M32" s="1"/>
      <c r="N32" s="1"/>
      <c r="O32" s="1"/>
      <c r="P32" s="1"/>
      <c r="Q32" s="1"/>
      <c r="R32" s="1"/>
      <c r="S32" s="1"/>
      <c r="T32" s="2"/>
      <c r="U32" s="2"/>
      <c r="V32" s="2"/>
      <c r="W32" s="2"/>
      <c r="X32" s="2"/>
      <c r="Y32" s="2"/>
      <c r="Z32" s="2"/>
    </row>
    <row r="33" spans="1:26" x14ac:dyDescent="0.25">
      <c r="A33" s="444"/>
      <c r="B33" s="444"/>
      <c r="C33" s="444"/>
      <c r="D33" s="444"/>
      <c r="E33" s="444"/>
      <c r="F33" s="444"/>
      <c r="G33" s="444"/>
      <c r="H33" s="444"/>
      <c r="I33" s="444"/>
      <c r="J33" s="444"/>
      <c r="K33" s="444"/>
      <c r="L33" s="444"/>
      <c r="M33" s="1"/>
      <c r="N33" s="1"/>
      <c r="O33" s="1"/>
      <c r="P33" s="1"/>
      <c r="Q33" s="1"/>
      <c r="R33" s="1"/>
      <c r="S33" s="1"/>
      <c r="T33" s="2"/>
      <c r="U33" s="2"/>
      <c r="V33" s="2"/>
      <c r="W33" s="2"/>
      <c r="X33" s="2"/>
      <c r="Y33" s="2"/>
      <c r="Z33" s="2"/>
    </row>
    <row r="34" spans="1:26" x14ac:dyDescent="0.25">
      <c r="A34" s="443" t="s">
        <v>27</v>
      </c>
      <c r="B34" s="443"/>
      <c r="C34" s="443"/>
      <c r="D34" s="443"/>
      <c r="E34" s="443"/>
      <c r="F34" s="443"/>
      <c r="G34" s="443"/>
      <c r="H34" s="443"/>
      <c r="I34" s="443"/>
      <c r="J34" s="443"/>
      <c r="K34" s="443"/>
      <c r="L34" s="443"/>
      <c r="M34" s="1"/>
      <c r="N34" s="1"/>
      <c r="O34" s="1"/>
      <c r="P34" s="1"/>
      <c r="Q34" s="1"/>
      <c r="R34" s="1"/>
      <c r="S34" s="1"/>
      <c r="T34" s="2"/>
      <c r="U34" s="2"/>
      <c r="V34" s="2"/>
      <c r="W34" s="2"/>
      <c r="X34" s="2"/>
      <c r="Y34" s="2"/>
      <c r="Z34" s="2"/>
    </row>
    <row r="35" spans="1:26" ht="48.95" customHeight="1" x14ac:dyDescent="0.25">
      <c r="A35" s="440" t="s">
        <v>28</v>
      </c>
      <c r="B35" s="440"/>
      <c r="C35" s="440"/>
      <c r="D35" s="440"/>
      <c r="E35" s="440"/>
      <c r="F35" s="440"/>
      <c r="G35" s="440"/>
      <c r="H35" s="440"/>
      <c r="I35" s="440"/>
      <c r="J35" s="440"/>
      <c r="K35" s="440"/>
      <c r="L35" s="440"/>
      <c r="M35" s="1"/>
      <c r="N35" s="1"/>
      <c r="O35" s="1"/>
      <c r="P35" s="1"/>
      <c r="Q35" s="1"/>
      <c r="R35" s="1"/>
      <c r="S35" s="1"/>
      <c r="T35" s="2"/>
      <c r="U35" s="2"/>
      <c r="V35" s="2"/>
      <c r="W35" s="2"/>
      <c r="X35" s="2"/>
      <c r="Y35" s="2"/>
      <c r="Z35" s="2"/>
    </row>
    <row r="36" spans="1:26" x14ac:dyDescent="0.25">
      <c r="A36" s="219"/>
      <c r="B36" s="219"/>
      <c r="C36" s="219"/>
      <c r="D36" s="219"/>
      <c r="E36" s="219"/>
      <c r="F36" s="219"/>
      <c r="G36" s="219"/>
      <c r="H36" s="219"/>
      <c r="I36" s="219"/>
      <c r="J36" s="219"/>
      <c r="K36" s="219"/>
      <c r="L36" s="219"/>
      <c r="M36" s="1"/>
      <c r="N36" s="1"/>
      <c r="O36" s="1"/>
      <c r="P36" s="1"/>
      <c r="Q36" s="1"/>
      <c r="R36" s="1"/>
      <c r="S36" s="1"/>
      <c r="T36" s="2"/>
      <c r="U36" s="2"/>
      <c r="V36" s="2"/>
      <c r="W36" s="2"/>
      <c r="X36" s="2"/>
      <c r="Y36" s="2"/>
      <c r="Z36" s="2"/>
    </row>
    <row r="37" spans="1:26" x14ac:dyDescent="0.25">
      <c r="A37" s="348" t="s">
        <v>29</v>
      </c>
      <c r="B37" s="219"/>
      <c r="C37" s="219"/>
      <c r="D37" s="219"/>
      <c r="E37" s="219"/>
      <c r="F37" s="219"/>
      <c r="G37" s="219"/>
      <c r="H37" s="219"/>
      <c r="I37" s="219"/>
      <c r="J37" s="219"/>
      <c r="K37" s="219"/>
      <c r="L37" s="219"/>
      <c r="M37" s="1"/>
      <c r="N37" s="1"/>
      <c r="O37" s="1"/>
      <c r="P37" s="1"/>
      <c r="Q37" s="1"/>
      <c r="R37" s="1"/>
      <c r="S37" s="1"/>
      <c r="T37" s="2"/>
      <c r="U37" s="2"/>
      <c r="V37" s="2"/>
      <c r="W37" s="2"/>
      <c r="X37" s="2"/>
      <c r="Y37" s="2"/>
      <c r="Z37" s="2"/>
    </row>
    <row r="38" spans="1:26" ht="30" customHeight="1" x14ac:dyDescent="0.25">
      <c r="A38" s="445" t="s">
        <v>30</v>
      </c>
      <c r="B38" s="445"/>
      <c r="C38" s="445"/>
      <c r="D38" s="445"/>
      <c r="E38" s="445"/>
      <c r="F38" s="445"/>
      <c r="G38" s="445"/>
      <c r="H38" s="445"/>
      <c r="I38" s="445"/>
      <c r="J38" s="445"/>
      <c r="K38" s="445"/>
      <c r="L38" s="445"/>
      <c r="M38" s="1"/>
      <c r="N38" s="1"/>
      <c r="O38" s="1"/>
      <c r="P38" s="1"/>
      <c r="Q38" s="1"/>
      <c r="R38" s="1"/>
      <c r="S38" s="1"/>
      <c r="T38" s="2"/>
      <c r="U38" s="2"/>
      <c r="V38" s="2"/>
      <c r="W38" s="2"/>
      <c r="X38" s="2"/>
      <c r="Y38" s="2"/>
      <c r="Z38" s="2"/>
    </row>
    <row r="39" spans="1:26" x14ac:dyDescent="0.25">
      <c r="A39" s="219"/>
      <c r="B39" s="219"/>
      <c r="C39" s="219"/>
      <c r="D39" s="219"/>
      <c r="E39" s="219"/>
      <c r="F39" s="219"/>
      <c r="G39" s="219"/>
      <c r="H39" s="219"/>
      <c r="I39" s="219"/>
      <c r="J39" s="219"/>
      <c r="K39" s="219"/>
      <c r="L39" s="219"/>
      <c r="M39" s="1"/>
      <c r="N39" s="1"/>
      <c r="O39" s="1"/>
      <c r="P39" s="1"/>
      <c r="Q39" s="1"/>
      <c r="R39" s="1"/>
      <c r="S39" s="1"/>
      <c r="T39" s="2"/>
      <c r="U39" s="2"/>
      <c r="V39" s="2"/>
      <c r="W39" s="2"/>
      <c r="X39" s="2"/>
      <c r="Y39" s="2"/>
      <c r="Z39" s="2"/>
    </row>
    <row r="40" spans="1:26" x14ac:dyDescent="0.25">
      <c r="A40" s="348" t="s">
        <v>31</v>
      </c>
      <c r="B40" s="219"/>
      <c r="C40" s="219"/>
      <c r="D40" s="219"/>
      <c r="E40" s="219"/>
      <c r="F40" s="219"/>
      <c r="G40" s="219"/>
      <c r="H40" s="219"/>
      <c r="I40" s="219"/>
      <c r="J40" s="219"/>
      <c r="K40" s="219"/>
      <c r="L40" s="219"/>
      <c r="M40" s="1"/>
      <c r="N40" s="1"/>
      <c r="O40" s="1"/>
      <c r="P40" s="1"/>
      <c r="Q40" s="1"/>
      <c r="R40" s="1"/>
      <c r="S40" s="1"/>
      <c r="T40" s="2"/>
      <c r="U40" s="2"/>
      <c r="V40" s="2"/>
      <c r="W40" s="2"/>
      <c r="X40" s="2"/>
      <c r="Y40" s="2"/>
      <c r="Z40" s="2"/>
    </row>
    <row r="41" spans="1:26" ht="27.75" customHeight="1" x14ac:dyDescent="0.25">
      <c r="A41" s="445" t="s">
        <v>32</v>
      </c>
      <c r="B41" s="445"/>
      <c r="C41" s="445"/>
      <c r="D41" s="445"/>
      <c r="E41" s="445"/>
      <c r="F41" s="445"/>
      <c r="G41" s="445"/>
      <c r="H41" s="445"/>
      <c r="I41" s="445"/>
      <c r="J41" s="445"/>
      <c r="K41" s="445"/>
      <c r="L41" s="445"/>
      <c r="M41" s="1"/>
      <c r="N41" s="1"/>
      <c r="O41" s="1"/>
      <c r="P41" s="1"/>
      <c r="Q41" s="1"/>
      <c r="R41" s="1"/>
      <c r="S41" s="1"/>
      <c r="T41" s="2"/>
      <c r="U41" s="2"/>
      <c r="V41" s="2"/>
      <c r="W41" s="2"/>
      <c r="X41" s="2"/>
      <c r="Y41" s="2"/>
      <c r="Z41" s="2"/>
    </row>
    <row r="42" spans="1:26" x14ac:dyDescent="0.25">
      <c r="A42" s="219"/>
      <c r="B42" s="219"/>
      <c r="C42" s="219"/>
      <c r="D42" s="219"/>
      <c r="E42" s="219"/>
      <c r="F42" s="219"/>
      <c r="G42" s="219"/>
      <c r="H42" s="219"/>
      <c r="I42" s="219"/>
      <c r="J42" s="219"/>
      <c r="K42" s="219"/>
      <c r="L42" s="219"/>
      <c r="M42" s="1"/>
      <c r="N42" s="1"/>
      <c r="O42" s="1"/>
      <c r="P42" s="1"/>
      <c r="Q42" s="1"/>
      <c r="R42" s="1"/>
      <c r="S42" s="1"/>
      <c r="T42" s="2"/>
      <c r="U42" s="2"/>
      <c r="V42" s="2"/>
      <c r="W42" s="2"/>
      <c r="X42" s="2"/>
      <c r="Y42" s="2"/>
      <c r="Z42" s="2"/>
    </row>
    <row r="43" spans="1:26" x14ac:dyDescent="0.25">
      <c r="A43" s="443" t="s">
        <v>33</v>
      </c>
      <c r="B43" s="443"/>
      <c r="C43" s="443"/>
      <c r="D43" s="443"/>
      <c r="E43" s="443"/>
      <c r="F43" s="443"/>
      <c r="G43" s="443"/>
      <c r="H43" s="443"/>
      <c r="I43" s="443"/>
      <c r="J43" s="443"/>
      <c r="K43" s="443"/>
      <c r="L43" s="443"/>
      <c r="M43" s="6"/>
      <c r="N43" s="6"/>
      <c r="O43" s="6"/>
      <c r="P43" s="6"/>
      <c r="Q43" s="6"/>
      <c r="R43" s="6"/>
      <c r="S43" s="6"/>
    </row>
    <row r="44" spans="1:26" ht="37.5" customHeight="1" x14ac:dyDescent="0.25">
      <c r="A44" s="440" t="s">
        <v>34</v>
      </c>
      <c r="B44" s="440"/>
      <c r="C44" s="440"/>
      <c r="D44" s="440"/>
      <c r="E44" s="440"/>
      <c r="F44" s="440"/>
      <c r="G44" s="440"/>
      <c r="H44" s="440"/>
      <c r="I44" s="440"/>
      <c r="J44" s="440"/>
      <c r="K44" s="440"/>
      <c r="L44" s="440"/>
      <c r="M44" s="6"/>
      <c r="N44" s="6"/>
      <c r="O44" s="6"/>
      <c r="P44" s="6"/>
      <c r="Q44" s="6"/>
      <c r="R44" s="6"/>
      <c r="S44" s="6"/>
    </row>
    <row r="45" spans="1:26" x14ac:dyDescent="0.25">
      <c r="A45" s="228"/>
      <c r="B45" s="229"/>
      <c r="C45" s="229"/>
      <c r="D45" s="229"/>
      <c r="E45" s="229"/>
      <c r="F45" s="229"/>
      <c r="G45" s="229"/>
      <c r="H45" s="229"/>
      <c r="I45" s="229"/>
      <c r="J45" s="229"/>
      <c r="K45" s="229"/>
      <c r="L45" s="229"/>
      <c r="M45" s="6"/>
      <c r="N45" s="6"/>
      <c r="O45" s="6"/>
      <c r="P45" s="6"/>
      <c r="Q45" s="6"/>
      <c r="R45" s="6"/>
      <c r="S45" s="6"/>
    </row>
    <row r="46" spans="1:26" x14ac:dyDescent="0.25">
      <c r="A46" s="349" t="s">
        <v>35</v>
      </c>
      <c r="B46" s="229"/>
      <c r="C46" s="229"/>
      <c r="D46" s="229"/>
      <c r="E46" s="229"/>
      <c r="F46" s="229"/>
      <c r="G46" s="229"/>
      <c r="H46" s="229"/>
      <c r="I46" s="229"/>
      <c r="J46" s="229"/>
      <c r="K46" s="229"/>
      <c r="L46" s="229"/>
      <c r="M46" s="6"/>
      <c r="N46" s="6"/>
      <c r="O46" s="6"/>
      <c r="P46" s="6"/>
      <c r="Q46" s="6"/>
      <c r="R46" s="6"/>
      <c r="S46" s="6"/>
    </row>
    <row r="47" spans="1:26" ht="28.5" customHeight="1" x14ac:dyDescent="0.25">
      <c r="A47" s="440" t="s">
        <v>36</v>
      </c>
      <c r="B47" s="440"/>
      <c r="C47" s="440"/>
      <c r="D47" s="440"/>
      <c r="E47" s="440"/>
      <c r="F47" s="440"/>
      <c r="G47" s="440"/>
      <c r="H47" s="440"/>
      <c r="I47" s="440"/>
      <c r="J47" s="440"/>
      <c r="K47" s="440"/>
      <c r="L47" s="440"/>
      <c r="M47" s="6"/>
      <c r="N47" s="6"/>
      <c r="O47" s="6"/>
      <c r="P47" s="6"/>
      <c r="Q47" s="6"/>
      <c r="R47" s="6"/>
      <c r="S47" s="6"/>
    </row>
    <row r="48" spans="1:26" x14ac:dyDescent="0.25">
      <c r="A48" s="228"/>
      <c r="B48" s="229"/>
      <c r="C48" s="229"/>
      <c r="D48" s="229"/>
      <c r="E48" s="229"/>
      <c r="F48" s="229"/>
      <c r="G48" s="229"/>
      <c r="H48" s="229"/>
      <c r="I48" s="229"/>
      <c r="J48" s="229"/>
      <c r="K48" s="229"/>
      <c r="L48" s="229"/>
      <c r="M48" s="6"/>
      <c r="N48" s="6"/>
      <c r="O48" s="6"/>
      <c r="P48" s="6"/>
      <c r="Q48" s="6"/>
      <c r="R48" s="6"/>
      <c r="S48" s="6"/>
    </row>
    <row r="49" spans="1:19" x14ac:dyDescent="0.25">
      <c r="A49" s="349" t="s">
        <v>37</v>
      </c>
      <c r="B49" s="229"/>
      <c r="C49" s="229"/>
      <c r="D49" s="229"/>
      <c r="E49" s="229"/>
      <c r="F49" s="229"/>
      <c r="G49" s="229"/>
      <c r="H49" s="229"/>
      <c r="I49" s="229"/>
      <c r="J49" s="229"/>
      <c r="K49" s="229"/>
      <c r="L49" s="229"/>
      <c r="M49" s="6"/>
      <c r="N49" s="6"/>
      <c r="O49" s="6"/>
      <c r="P49" s="6"/>
      <c r="Q49" s="6"/>
      <c r="R49" s="6"/>
      <c r="S49" s="6"/>
    </row>
    <row r="50" spans="1:19" ht="27" customHeight="1" x14ac:dyDescent="0.25">
      <c r="A50" s="440" t="s">
        <v>38</v>
      </c>
      <c r="B50" s="440"/>
      <c r="C50" s="440"/>
      <c r="D50" s="440"/>
      <c r="E50" s="440"/>
      <c r="F50" s="440"/>
      <c r="G50" s="440"/>
      <c r="H50" s="440"/>
      <c r="I50" s="440"/>
      <c r="J50" s="440"/>
      <c r="K50" s="440"/>
      <c r="L50" s="440"/>
      <c r="M50" s="6"/>
      <c r="N50" s="6"/>
      <c r="O50" s="6"/>
      <c r="P50" s="6"/>
      <c r="Q50" s="6"/>
      <c r="R50" s="6"/>
      <c r="S50" s="6"/>
    </row>
    <row r="51" spans="1:19" x14ac:dyDescent="0.25">
      <c r="A51" s="228"/>
      <c r="B51" s="229"/>
      <c r="C51" s="229"/>
      <c r="D51" s="229"/>
      <c r="E51" s="229"/>
      <c r="F51" s="229"/>
      <c r="G51" s="229"/>
      <c r="H51" s="229"/>
      <c r="I51" s="229"/>
      <c r="J51" s="229"/>
      <c r="K51" s="229"/>
      <c r="L51" s="229"/>
      <c r="M51" s="6"/>
      <c r="N51" s="6"/>
      <c r="O51" s="6"/>
      <c r="P51" s="6"/>
      <c r="Q51" s="6"/>
      <c r="R51" s="6"/>
      <c r="S51" s="6"/>
    </row>
    <row r="52" spans="1:19" x14ac:dyDescent="0.25">
      <c r="A52" s="349" t="s">
        <v>39</v>
      </c>
      <c r="B52" s="229"/>
      <c r="C52" s="229"/>
      <c r="D52" s="229"/>
      <c r="E52" s="229"/>
      <c r="F52" s="229"/>
      <c r="G52" s="229"/>
      <c r="H52" s="229"/>
      <c r="I52" s="229"/>
      <c r="J52" s="229"/>
      <c r="K52" s="229"/>
      <c r="L52" s="229"/>
      <c r="M52" s="6"/>
      <c r="N52" s="6"/>
      <c r="O52" s="6"/>
      <c r="P52" s="6"/>
      <c r="Q52" s="6"/>
      <c r="R52" s="6"/>
      <c r="S52" s="6"/>
    </row>
    <row r="53" spans="1:19" ht="27" customHeight="1" x14ac:dyDescent="0.25">
      <c r="A53" s="440" t="s">
        <v>40</v>
      </c>
      <c r="B53" s="440"/>
      <c r="C53" s="440"/>
      <c r="D53" s="440"/>
      <c r="E53" s="440"/>
      <c r="F53" s="440"/>
      <c r="G53" s="440"/>
      <c r="H53" s="440"/>
      <c r="I53" s="440"/>
      <c r="J53" s="440"/>
      <c r="K53" s="440"/>
      <c r="L53" s="440"/>
      <c r="M53" s="6"/>
      <c r="N53" s="6"/>
      <c r="O53" s="6"/>
      <c r="P53" s="6"/>
      <c r="Q53" s="6"/>
      <c r="R53" s="6"/>
      <c r="S53" s="6"/>
    </row>
    <row r="54" spans="1:19" x14ac:dyDescent="0.25">
      <c r="A54" s="228"/>
      <c r="B54" s="229"/>
      <c r="C54" s="229"/>
      <c r="D54" s="229"/>
      <c r="E54" s="229"/>
      <c r="F54" s="229"/>
      <c r="G54" s="229"/>
      <c r="H54" s="229"/>
      <c r="I54" s="229"/>
      <c r="J54" s="229"/>
      <c r="K54" s="229"/>
      <c r="L54" s="229"/>
      <c r="M54" s="6"/>
      <c r="N54" s="6"/>
      <c r="O54" s="6"/>
      <c r="P54" s="6"/>
      <c r="Q54" s="6"/>
      <c r="R54" s="6"/>
      <c r="S54" s="6"/>
    </row>
    <row r="55" spans="1:19" x14ac:dyDescent="0.25">
      <c r="A55" s="349" t="s">
        <v>41</v>
      </c>
      <c r="B55" s="229"/>
      <c r="C55" s="229"/>
      <c r="D55" s="229"/>
      <c r="E55" s="229"/>
      <c r="F55" s="229"/>
      <c r="G55" s="229"/>
      <c r="H55" s="229"/>
      <c r="I55" s="229"/>
      <c r="J55" s="229"/>
      <c r="K55" s="229"/>
      <c r="L55" s="229"/>
      <c r="M55" s="6"/>
      <c r="N55" s="6"/>
      <c r="O55" s="6"/>
      <c r="P55" s="6"/>
      <c r="Q55" s="6"/>
      <c r="R55" s="6"/>
      <c r="S55" s="6"/>
    </row>
    <row r="56" spans="1:19" ht="40.5" customHeight="1" x14ac:dyDescent="0.25">
      <c r="A56" s="440" t="s">
        <v>42</v>
      </c>
      <c r="B56" s="440"/>
      <c r="C56" s="440"/>
      <c r="D56" s="440"/>
      <c r="E56" s="440"/>
      <c r="F56" s="440"/>
      <c r="G56" s="440"/>
      <c r="H56" s="440"/>
      <c r="I56" s="440"/>
      <c r="J56" s="440"/>
      <c r="K56" s="440"/>
      <c r="L56" s="440"/>
      <c r="M56" s="6"/>
      <c r="N56" s="6"/>
      <c r="O56" s="6"/>
      <c r="P56" s="6"/>
      <c r="Q56" s="6"/>
      <c r="R56" s="6"/>
      <c r="S56" s="6"/>
    </row>
    <row r="57" spans="1:19" x14ac:dyDescent="0.25">
      <c r="A57" s="7"/>
      <c r="B57" s="6"/>
      <c r="C57" s="6"/>
      <c r="D57" s="6"/>
      <c r="E57" s="6"/>
      <c r="F57" s="6"/>
      <c r="G57" s="6"/>
      <c r="H57" s="6"/>
      <c r="I57" s="6"/>
      <c r="J57" s="6"/>
      <c r="K57" s="6"/>
      <c r="L57" s="6"/>
      <c r="M57" s="6"/>
      <c r="N57" s="6"/>
      <c r="O57" s="6"/>
      <c r="P57" s="6"/>
      <c r="Q57" s="6"/>
      <c r="R57" s="6"/>
      <c r="S57" s="6"/>
    </row>
    <row r="58" spans="1:19" x14ac:dyDescent="0.25">
      <c r="A58" s="7"/>
      <c r="B58" s="6"/>
      <c r="C58" s="6"/>
      <c r="D58" s="6"/>
      <c r="E58" s="6"/>
      <c r="F58" s="6"/>
      <c r="G58" s="6"/>
      <c r="H58" s="6"/>
      <c r="I58" s="6"/>
      <c r="J58" s="6"/>
      <c r="K58" s="6"/>
      <c r="L58" s="6"/>
      <c r="M58" s="6"/>
      <c r="N58" s="6"/>
      <c r="O58" s="6"/>
      <c r="P58" s="6"/>
      <c r="Q58" s="6"/>
      <c r="R58" s="6"/>
      <c r="S58" s="6"/>
    </row>
    <row r="59" spans="1:19" x14ac:dyDescent="0.25">
      <c r="A59" s="7"/>
      <c r="B59" s="6"/>
      <c r="C59" s="6"/>
      <c r="D59" s="6"/>
      <c r="E59" s="6"/>
      <c r="F59" s="6"/>
      <c r="G59" s="6"/>
      <c r="H59" s="6"/>
      <c r="I59" s="6"/>
      <c r="J59" s="6"/>
      <c r="K59" s="6"/>
      <c r="L59" s="6"/>
      <c r="M59" s="6"/>
      <c r="N59" s="6"/>
      <c r="O59" s="6"/>
      <c r="P59" s="6"/>
      <c r="Q59" s="6"/>
      <c r="R59" s="6"/>
      <c r="S59" s="6"/>
    </row>
    <row r="60" spans="1:19" x14ac:dyDescent="0.25">
      <c r="A60" s="7"/>
      <c r="B60" s="6"/>
      <c r="C60" s="6"/>
      <c r="D60" s="6"/>
      <c r="E60" s="6"/>
      <c r="F60" s="6"/>
      <c r="G60" s="6"/>
      <c r="H60" s="6"/>
      <c r="I60" s="6"/>
      <c r="J60" s="6"/>
      <c r="K60" s="6"/>
      <c r="L60" s="6"/>
      <c r="M60" s="6"/>
      <c r="N60" s="6"/>
      <c r="O60" s="6"/>
      <c r="P60" s="6"/>
      <c r="Q60" s="6"/>
      <c r="R60" s="6"/>
      <c r="S60" s="6"/>
    </row>
    <row r="61" spans="1:19" x14ac:dyDescent="0.25">
      <c r="A61" s="7"/>
      <c r="B61" s="6"/>
      <c r="C61" s="6"/>
      <c r="D61" s="6"/>
      <c r="E61" s="6"/>
      <c r="F61" s="6"/>
      <c r="G61" s="6"/>
      <c r="H61" s="6"/>
      <c r="I61" s="6"/>
      <c r="J61" s="6"/>
      <c r="K61" s="6"/>
      <c r="L61" s="6"/>
      <c r="M61" s="6"/>
      <c r="N61" s="6"/>
      <c r="O61" s="6"/>
      <c r="P61" s="6"/>
      <c r="Q61" s="6"/>
      <c r="R61" s="6"/>
      <c r="S61" s="6"/>
    </row>
    <row r="62" spans="1:19" x14ac:dyDescent="0.25">
      <c r="A62" s="7"/>
      <c r="B62" s="6"/>
      <c r="C62" s="6"/>
      <c r="D62" s="6"/>
      <c r="E62" s="6"/>
      <c r="F62" s="6"/>
      <c r="G62" s="6"/>
      <c r="H62" s="6"/>
      <c r="I62" s="6"/>
      <c r="J62" s="6"/>
      <c r="K62" s="6"/>
      <c r="L62" s="6"/>
      <c r="M62" s="6"/>
      <c r="N62" s="6"/>
      <c r="O62" s="6"/>
      <c r="P62" s="6"/>
      <c r="Q62" s="6"/>
      <c r="R62" s="6"/>
      <c r="S62" s="6"/>
    </row>
    <row r="63" spans="1:19" x14ac:dyDescent="0.25">
      <c r="A63" s="7"/>
      <c r="B63" s="6"/>
      <c r="C63" s="6"/>
      <c r="D63" s="6"/>
      <c r="E63" s="6"/>
      <c r="F63" s="6"/>
      <c r="G63" s="6"/>
      <c r="H63" s="6"/>
      <c r="I63" s="6"/>
      <c r="J63" s="6"/>
      <c r="K63" s="6"/>
      <c r="L63" s="6"/>
      <c r="M63" s="6"/>
      <c r="N63" s="6"/>
      <c r="O63" s="6"/>
      <c r="P63" s="6"/>
      <c r="Q63" s="6"/>
      <c r="R63" s="6"/>
      <c r="S63" s="6"/>
    </row>
    <row r="64" spans="1:19" x14ac:dyDescent="0.25">
      <c r="A64" s="7"/>
      <c r="B64" s="6"/>
      <c r="C64" s="6"/>
      <c r="D64" s="6"/>
      <c r="E64" s="6"/>
      <c r="F64" s="6"/>
      <c r="G64" s="6"/>
      <c r="H64" s="6"/>
      <c r="I64" s="6"/>
      <c r="J64" s="6"/>
      <c r="K64" s="6"/>
      <c r="L64" s="6"/>
      <c r="M64" s="6"/>
      <c r="N64" s="6"/>
      <c r="O64" s="6"/>
      <c r="P64" s="6"/>
      <c r="Q64" s="6"/>
      <c r="R64" s="6"/>
      <c r="S64" s="6"/>
    </row>
    <row r="65" spans="1:19" x14ac:dyDescent="0.25">
      <c r="A65" s="7"/>
      <c r="B65" s="6"/>
      <c r="C65" s="6"/>
      <c r="D65" s="6"/>
      <c r="E65" s="6"/>
      <c r="F65" s="6"/>
      <c r="G65" s="6"/>
      <c r="H65" s="6"/>
      <c r="I65" s="6"/>
      <c r="J65" s="6"/>
      <c r="K65" s="6"/>
      <c r="L65" s="6"/>
      <c r="M65" s="6"/>
      <c r="N65" s="6"/>
      <c r="O65" s="6"/>
      <c r="P65" s="6"/>
      <c r="Q65" s="6"/>
      <c r="R65" s="6"/>
      <c r="S65" s="6"/>
    </row>
    <row r="66" spans="1:19" x14ac:dyDescent="0.25">
      <c r="A66" s="7"/>
      <c r="B66" s="6"/>
      <c r="C66" s="6"/>
      <c r="D66" s="6"/>
      <c r="E66" s="6"/>
      <c r="F66" s="6"/>
      <c r="G66" s="6"/>
      <c r="H66" s="6"/>
      <c r="I66" s="6"/>
      <c r="J66" s="6"/>
      <c r="K66" s="6"/>
      <c r="L66" s="6"/>
      <c r="M66" s="6"/>
      <c r="N66" s="6"/>
      <c r="O66" s="6"/>
      <c r="P66" s="6"/>
      <c r="Q66" s="6"/>
      <c r="R66" s="6"/>
      <c r="S66" s="6"/>
    </row>
    <row r="67" spans="1:19" x14ac:dyDescent="0.25">
      <c r="A67" s="7"/>
      <c r="B67" s="6"/>
      <c r="C67" s="6"/>
      <c r="D67" s="6"/>
      <c r="E67" s="6"/>
      <c r="F67" s="6"/>
      <c r="G67" s="6"/>
      <c r="H67" s="6"/>
      <c r="I67" s="6"/>
      <c r="J67" s="6"/>
      <c r="K67" s="6"/>
      <c r="L67" s="6"/>
      <c r="M67" s="6"/>
      <c r="N67" s="6"/>
      <c r="O67" s="6"/>
      <c r="P67" s="6"/>
      <c r="Q67" s="6"/>
      <c r="R67" s="6"/>
      <c r="S67" s="6"/>
    </row>
    <row r="68" spans="1:19" x14ac:dyDescent="0.25">
      <c r="A68" s="7"/>
      <c r="B68" s="6"/>
      <c r="C68" s="6"/>
      <c r="D68" s="6"/>
      <c r="E68" s="6"/>
      <c r="F68" s="6"/>
      <c r="G68" s="6"/>
      <c r="H68" s="6"/>
      <c r="I68" s="6"/>
      <c r="J68" s="6"/>
      <c r="K68" s="6"/>
      <c r="L68" s="6"/>
      <c r="M68" s="6"/>
      <c r="N68" s="6"/>
      <c r="O68" s="6"/>
      <c r="P68" s="6"/>
      <c r="Q68" s="6"/>
      <c r="R68" s="6"/>
      <c r="S68" s="6"/>
    </row>
    <row r="69" spans="1:19" x14ac:dyDescent="0.25">
      <c r="A69" s="7"/>
      <c r="B69" s="6"/>
      <c r="C69" s="6"/>
      <c r="D69" s="6"/>
      <c r="E69" s="6"/>
      <c r="F69" s="6"/>
      <c r="G69" s="6"/>
      <c r="H69" s="6"/>
      <c r="I69" s="6"/>
      <c r="J69" s="6"/>
      <c r="K69" s="6"/>
      <c r="L69" s="6"/>
      <c r="M69" s="6"/>
      <c r="N69" s="6"/>
      <c r="O69" s="6"/>
      <c r="P69" s="6"/>
      <c r="Q69" s="6"/>
      <c r="R69" s="6"/>
      <c r="S69" s="6"/>
    </row>
    <row r="70" spans="1:19" x14ac:dyDescent="0.25">
      <c r="A70" s="7"/>
      <c r="B70" s="6"/>
      <c r="C70" s="6"/>
      <c r="D70" s="6"/>
      <c r="E70" s="6"/>
      <c r="F70" s="6"/>
      <c r="G70" s="6"/>
      <c r="H70" s="6"/>
      <c r="I70" s="6"/>
      <c r="J70" s="6"/>
      <c r="K70" s="6"/>
      <c r="L70" s="6"/>
      <c r="M70" s="6"/>
      <c r="N70" s="6"/>
      <c r="O70" s="6"/>
      <c r="P70" s="6"/>
      <c r="Q70" s="6"/>
      <c r="R70" s="6"/>
      <c r="S70" s="6"/>
    </row>
    <row r="71" spans="1:19" x14ac:dyDescent="0.25">
      <c r="A71" s="7"/>
      <c r="B71" s="6"/>
      <c r="C71" s="6"/>
      <c r="D71" s="6"/>
      <c r="E71" s="6"/>
      <c r="F71" s="6"/>
      <c r="G71" s="6"/>
      <c r="H71" s="6"/>
      <c r="I71" s="6"/>
      <c r="J71" s="6"/>
      <c r="K71" s="6"/>
      <c r="L71" s="6"/>
      <c r="M71" s="6"/>
      <c r="N71" s="6"/>
      <c r="O71" s="6"/>
      <c r="P71" s="6"/>
      <c r="Q71" s="6"/>
      <c r="R71" s="6"/>
      <c r="S71" s="6"/>
    </row>
    <row r="72" spans="1:19" x14ac:dyDescent="0.25">
      <c r="A72" s="7"/>
      <c r="B72" s="6"/>
      <c r="C72" s="6"/>
      <c r="D72" s="6"/>
      <c r="E72" s="6"/>
      <c r="F72" s="6"/>
      <c r="G72" s="6"/>
      <c r="H72" s="6"/>
      <c r="I72" s="6"/>
      <c r="J72" s="6"/>
      <c r="K72" s="6"/>
      <c r="L72" s="6"/>
      <c r="M72" s="6"/>
      <c r="N72" s="6"/>
      <c r="O72" s="6"/>
      <c r="P72" s="6"/>
      <c r="Q72" s="6"/>
      <c r="R72" s="6"/>
      <c r="S72" s="6"/>
    </row>
    <row r="73" spans="1:19" x14ac:dyDescent="0.25">
      <c r="A73" s="7"/>
      <c r="B73" s="6"/>
      <c r="C73" s="6"/>
      <c r="D73" s="6"/>
      <c r="E73" s="6"/>
      <c r="F73" s="6"/>
      <c r="G73" s="6"/>
      <c r="H73" s="6"/>
      <c r="I73" s="6"/>
      <c r="J73" s="6"/>
      <c r="K73" s="6"/>
      <c r="L73" s="6"/>
      <c r="M73" s="6"/>
      <c r="N73" s="6"/>
      <c r="O73" s="6"/>
      <c r="P73" s="6"/>
      <c r="Q73" s="6"/>
      <c r="R73" s="6"/>
      <c r="S73" s="6"/>
    </row>
    <row r="74" spans="1:19" x14ac:dyDescent="0.25">
      <c r="A74" s="7"/>
      <c r="B74" s="6"/>
      <c r="C74" s="6"/>
      <c r="D74" s="6"/>
      <c r="E74" s="6"/>
      <c r="F74" s="6"/>
      <c r="G74" s="6"/>
      <c r="H74" s="6"/>
      <c r="I74" s="6"/>
      <c r="J74" s="6"/>
      <c r="K74" s="6"/>
      <c r="L74" s="6"/>
      <c r="M74" s="6"/>
      <c r="N74" s="6"/>
      <c r="O74" s="6"/>
      <c r="P74" s="6"/>
      <c r="Q74" s="6"/>
      <c r="R74" s="6"/>
      <c r="S74" s="6"/>
    </row>
    <row r="75" spans="1:19" x14ac:dyDescent="0.25">
      <c r="A75" s="7"/>
      <c r="B75" s="6"/>
      <c r="C75" s="6"/>
      <c r="D75" s="6"/>
      <c r="E75" s="6"/>
      <c r="F75" s="6"/>
      <c r="G75" s="6"/>
      <c r="H75" s="6"/>
      <c r="I75" s="6"/>
      <c r="J75" s="6"/>
      <c r="K75" s="6"/>
      <c r="L75" s="6"/>
      <c r="M75" s="6"/>
      <c r="N75" s="6"/>
      <c r="O75" s="6"/>
      <c r="P75" s="6"/>
      <c r="Q75" s="6"/>
      <c r="R75" s="6"/>
      <c r="S75" s="6"/>
    </row>
    <row r="76" spans="1:19" x14ac:dyDescent="0.25">
      <c r="A76" s="7"/>
      <c r="B76" s="6"/>
      <c r="C76" s="6"/>
      <c r="D76" s="6"/>
      <c r="E76" s="6"/>
      <c r="F76" s="6"/>
      <c r="G76" s="6"/>
      <c r="H76" s="6"/>
      <c r="I76" s="6"/>
      <c r="J76" s="6"/>
      <c r="K76" s="6"/>
      <c r="L76" s="6"/>
      <c r="M76" s="6"/>
      <c r="N76" s="6"/>
      <c r="O76" s="6"/>
      <c r="P76" s="6"/>
      <c r="Q76" s="6"/>
      <c r="R76" s="6"/>
      <c r="S76" s="6"/>
    </row>
    <row r="77" spans="1:19" x14ac:dyDescent="0.25">
      <c r="A77" s="7"/>
      <c r="B77" s="6"/>
      <c r="C77" s="6"/>
      <c r="D77" s="6"/>
      <c r="E77" s="6"/>
      <c r="F77" s="6"/>
      <c r="G77" s="6"/>
      <c r="H77" s="6"/>
      <c r="I77" s="6"/>
      <c r="J77" s="6"/>
      <c r="K77" s="6"/>
      <c r="L77" s="6"/>
      <c r="M77" s="6"/>
      <c r="N77" s="6"/>
      <c r="O77" s="6"/>
      <c r="P77" s="6"/>
      <c r="Q77" s="6"/>
      <c r="R77" s="6"/>
      <c r="S77" s="6"/>
    </row>
    <row r="78" spans="1:19" x14ac:dyDescent="0.25">
      <c r="A78" s="7"/>
      <c r="B78" s="6"/>
      <c r="C78" s="6"/>
      <c r="D78" s="6"/>
      <c r="E78" s="6"/>
      <c r="F78" s="6"/>
      <c r="G78" s="6"/>
      <c r="H78" s="6"/>
      <c r="I78" s="6"/>
      <c r="J78" s="6"/>
      <c r="K78" s="6"/>
      <c r="L78" s="6"/>
      <c r="M78" s="6"/>
      <c r="N78" s="6"/>
      <c r="O78" s="6"/>
      <c r="P78" s="6"/>
      <c r="Q78" s="6"/>
      <c r="R78" s="6"/>
      <c r="S78" s="6"/>
    </row>
    <row r="79" spans="1:19" x14ac:dyDescent="0.25">
      <c r="A79" s="7"/>
      <c r="B79" s="6"/>
      <c r="C79" s="6"/>
      <c r="D79" s="6"/>
      <c r="E79" s="6"/>
      <c r="F79" s="6"/>
      <c r="G79" s="6"/>
      <c r="H79" s="6"/>
      <c r="I79" s="6"/>
      <c r="J79" s="6"/>
      <c r="K79" s="6"/>
      <c r="L79" s="6"/>
      <c r="M79" s="6"/>
      <c r="N79" s="6"/>
      <c r="O79" s="6"/>
      <c r="P79" s="6"/>
      <c r="Q79" s="6"/>
      <c r="R79" s="6"/>
      <c r="S79" s="6"/>
    </row>
    <row r="80" spans="1:19" x14ac:dyDescent="0.25">
      <c r="A80" s="7"/>
      <c r="B80" s="6"/>
      <c r="C80" s="6"/>
      <c r="D80" s="6"/>
      <c r="E80" s="6"/>
      <c r="F80" s="6"/>
      <c r="G80" s="6"/>
      <c r="H80" s="6"/>
      <c r="I80" s="6"/>
      <c r="J80" s="6"/>
      <c r="K80" s="6"/>
      <c r="L80" s="6"/>
      <c r="M80" s="6"/>
      <c r="N80" s="6"/>
      <c r="O80" s="6"/>
      <c r="P80" s="6"/>
      <c r="Q80" s="6"/>
      <c r="R80" s="6"/>
      <c r="S80" s="6"/>
    </row>
    <row r="81" spans="1:19" x14ac:dyDescent="0.25">
      <c r="A81" s="7"/>
      <c r="B81" s="6"/>
      <c r="C81" s="6"/>
      <c r="D81" s="6"/>
      <c r="E81" s="6"/>
      <c r="F81" s="6"/>
      <c r="G81" s="6"/>
      <c r="H81" s="6"/>
      <c r="I81" s="6"/>
      <c r="J81" s="6"/>
      <c r="K81" s="6"/>
      <c r="L81" s="6"/>
      <c r="M81" s="6"/>
      <c r="N81" s="6"/>
      <c r="O81" s="6"/>
      <c r="P81" s="6"/>
      <c r="Q81" s="6"/>
      <c r="R81" s="6"/>
      <c r="S81" s="6"/>
    </row>
    <row r="82" spans="1:19" x14ac:dyDescent="0.25">
      <c r="A82" s="7"/>
      <c r="B82" s="6"/>
      <c r="C82" s="6"/>
      <c r="D82" s="6"/>
      <c r="E82" s="6"/>
      <c r="F82" s="6"/>
      <c r="G82" s="6"/>
      <c r="H82" s="6"/>
      <c r="I82" s="6"/>
      <c r="J82" s="6"/>
      <c r="K82" s="6"/>
      <c r="L82" s="6"/>
      <c r="M82" s="6"/>
      <c r="N82" s="6"/>
      <c r="O82" s="6"/>
      <c r="P82" s="6"/>
      <c r="Q82" s="6"/>
      <c r="R82" s="6"/>
      <c r="S82" s="6"/>
    </row>
    <row r="83" spans="1:19" x14ac:dyDescent="0.25">
      <c r="A83" s="7"/>
      <c r="B83" s="6"/>
      <c r="C83" s="6"/>
      <c r="D83" s="6"/>
      <c r="E83" s="6"/>
      <c r="F83" s="6"/>
      <c r="G83" s="6"/>
      <c r="H83" s="6"/>
      <c r="I83" s="6"/>
      <c r="J83" s="6"/>
      <c r="K83" s="6"/>
      <c r="L83" s="6"/>
      <c r="M83" s="6"/>
      <c r="N83" s="6"/>
      <c r="O83" s="6"/>
      <c r="P83" s="6"/>
      <c r="Q83" s="6"/>
      <c r="R83" s="6"/>
      <c r="S83" s="6"/>
    </row>
    <row r="84" spans="1:19" x14ac:dyDescent="0.25">
      <c r="A84" s="7"/>
      <c r="B84" s="6"/>
      <c r="C84" s="6"/>
      <c r="D84" s="6"/>
      <c r="E84" s="6"/>
      <c r="F84" s="6"/>
      <c r="G84" s="6"/>
      <c r="H84" s="6"/>
      <c r="I84" s="6"/>
      <c r="J84" s="6"/>
      <c r="K84" s="6"/>
      <c r="L84" s="6"/>
      <c r="M84" s="6"/>
      <c r="N84" s="6"/>
      <c r="O84" s="6"/>
      <c r="P84" s="6"/>
      <c r="Q84" s="6"/>
      <c r="R84" s="6"/>
      <c r="S84" s="6"/>
    </row>
    <row r="85" spans="1:19" x14ac:dyDescent="0.25">
      <c r="A85" s="7"/>
      <c r="B85" s="6"/>
      <c r="C85" s="6"/>
      <c r="D85" s="6"/>
      <c r="E85" s="6"/>
      <c r="F85" s="6"/>
      <c r="G85" s="6"/>
      <c r="H85" s="6"/>
      <c r="I85" s="6"/>
      <c r="J85" s="6"/>
      <c r="K85" s="6"/>
      <c r="L85" s="6"/>
      <c r="M85" s="6"/>
      <c r="N85" s="6"/>
      <c r="O85" s="6"/>
      <c r="P85" s="6"/>
      <c r="Q85" s="6"/>
      <c r="R85" s="6"/>
      <c r="S85" s="6"/>
    </row>
    <row r="86" spans="1:19" x14ac:dyDescent="0.25">
      <c r="A86" s="7"/>
      <c r="B86" s="6"/>
      <c r="C86" s="6"/>
      <c r="D86" s="6"/>
      <c r="E86" s="6"/>
      <c r="F86" s="6"/>
      <c r="G86" s="6"/>
      <c r="H86" s="6"/>
      <c r="I86" s="6"/>
      <c r="J86" s="6"/>
      <c r="K86" s="6"/>
      <c r="L86" s="6"/>
      <c r="M86" s="6"/>
      <c r="N86" s="6"/>
      <c r="O86" s="6"/>
      <c r="P86" s="6"/>
      <c r="Q86" s="6"/>
      <c r="R86" s="6"/>
      <c r="S86" s="6"/>
    </row>
    <row r="87" spans="1:19" x14ac:dyDescent="0.25">
      <c r="A87" s="7"/>
      <c r="B87" s="6"/>
      <c r="C87" s="6"/>
      <c r="D87" s="6"/>
      <c r="E87" s="6"/>
      <c r="F87" s="6"/>
      <c r="G87" s="6"/>
      <c r="H87" s="6"/>
      <c r="I87" s="6"/>
      <c r="J87" s="6"/>
      <c r="K87" s="6"/>
      <c r="L87" s="6"/>
      <c r="M87" s="6"/>
      <c r="N87" s="6"/>
      <c r="O87" s="6"/>
      <c r="P87" s="6"/>
      <c r="Q87" s="6"/>
      <c r="R87" s="6"/>
      <c r="S87" s="6"/>
    </row>
    <row r="88" spans="1:19" x14ac:dyDescent="0.25">
      <c r="A88" s="7"/>
      <c r="B88" s="6"/>
      <c r="C88" s="6"/>
      <c r="D88" s="6"/>
      <c r="E88" s="6"/>
      <c r="F88" s="6"/>
      <c r="G88" s="6"/>
      <c r="H88" s="6"/>
      <c r="I88" s="6"/>
      <c r="J88" s="6"/>
      <c r="K88" s="6"/>
      <c r="L88" s="6"/>
      <c r="M88" s="6"/>
      <c r="N88" s="6"/>
      <c r="O88" s="6"/>
      <c r="P88" s="6"/>
      <c r="Q88" s="6"/>
      <c r="R88" s="6"/>
      <c r="S88" s="6"/>
    </row>
    <row r="89" spans="1:19" x14ac:dyDescent="0.25">
      <c r="A89" s="7"/>
      <c r="B89" s="6"/>
      <c r="C89" s="6"/>
      <c r="D89" s="6"/>
      <c r="E89" s="6"/>
      <c r="F89" s="6"/>
      <c r="G89" s="6"/>
      <c r="H89" s="6"/>
      <c r="I89" s="6"/>
      <c r="J89" s="6"/>
      <c r="K89" s="6"/>
      <c r="L89" s="6"/>
      <c r="M89" s="6"/>
      <c r="N89" s="6"/>
      <c r="O89" s="6"/>
      <c r="P89" s="6"/>
      <c r="Q89" s="6"/>
      <c r="R89" s="6"/>
      <c r="S89" s="6"/>
    </row>
    <row r="90" spans="1:19" x14ac:dyDescent="0.25">
      <c r="A90" s="7"/>
      <c r="B90" s="6"/>
      <c r="C90" s="6"/>
      <c r="D90" s="6"/>
      <c r="E90" s="6"/>
      <c r="F90" s="6"/>
      <c r="G90" s="6"/>
      <c r="H90" s="6"/>
      <c r="I90" s="6"/>
      <c r="J90" s="6"/>
      <c r="K90" s="6"/>
      <c r="L90" s="6"/>
      <c r="M90" s="6"/>
      <c r="N90" s="6"/>
      <c r="O90" s="6"/>
      <c r="P90" s="6"/>
      <c r="Q90" s="6"/>
      <c r="R90" s="6"/>
      <c r="S90" s="6"/>
    </row>
    <row r="91" spans="1:19" x14ac:dyDescent="0.25">
      <c r="A91" s="7"/>
      <c r="B91" s="6"/>
      <c r="C91" s="6"/>
      <c r="D91" s="6"/>
      <c r="E91" s="6"/>
      <c r="F91" s="6"/>
      <c r="G91" s="6"/>
      <c r="H91" s="6"/>
      <c r="I91" s="6"/>
      <c r="J91" s="6"/>
      <c r="K91" s="6"/>
      <c r="L91" s="6"/>
      <c r="M91" s="6"/>
      <c r="N91" s="6"/>
      <c r="O91" s="6"/>
      <c r="P91" s="6"/>
      <c r="Q91" s="6"/>
      <c r="R91" s="6"/>
      <c r="S91" s="6"/>
    </row>
    <row r="92" spans="1:19" x14ac:dyDescent="0.25">
      <c r="A92" s="7"/>
      <c r="B92" s="6"/>
      <c r="C92" s="6"/>
      <c r="D92" s="6"/>
      <c r="E92" s="6"/>
      <c r="F92" s="6"/>
      <c r="G92" s="6"/>
      <c r="H92" s="6"/>
      <c r="I92" s="6"/>
      <c r="J92" s="6"/>
      <c r="K92" s="6"/>
      <c r="L92" s="6"/>
      <c r="M92" s="6"/>
      <c r="N92" s="6"/>
      <c r="O92" s="6"/>
      <c r="P92" s="6"/>
      <c r="Q92" s="6"/>
      <c r="R92" s="6"/>
      <c r="S92" s="6"/>
    </row>
    <row r="93" spans="1:19" x14ac:dyDescent="0.25">
      <c r="A93" s="7"/>
      <c r="B93" s="6"/>
      <c r="C93" s="6"/>
      <c r="D93" s="6"/>
      <c r="E93" s="6"/>
      <c r="F93" s="6"/>
      <c r="G93" s="6"/>
      <c r="H93" s="6"/>
      <c r="I93" s="6"/>
      <c r="J93" s="6"/>
      <c r="K93" s="6"/>
      <c r="L93" s="6"/>
      <c r="M93" s="6"/>
      <c r="N93" s="6"/>
      <c r="O93" s="6"/>
      <c r="P93" s="6"/>
      <c r="Q93" s="6"/>
      <c r="R93" s="6"/>
      <c r="S93" s="6"/>
    </row>
    <row r="94" spans="1:19" x14ac:dyDescent="0.25">
      <c r="A94" s="7"/>
      <c r="B94" s="6"/>
      <c r="C94" s="6"/>
      <c r="D94" s="6"/>
      <c r="E94" s="6"/>
      <c r="F94" s="6"/>
      <c r="G94" s="6"/>
      <c r="H94" s="6"/>
      <c r="I94" s="6"/>
      <c r="J94" s="6"/>
      <c r="K94" s="6"/>
      <c r="L94" s="6"/>
      <c r="M94" s="6"/>
      <c r="N94" s="6"/>
      <c r="O94" s="6"/>
      <c r="P94" s="6"/>
      <c r="Q94" s="6"/>
      <c r="R94" s="6"/>
      <c r="S94" s="6"/>
    </row>
    <row r="95" spans="1:19" x14ac:dyDescent="0.25">
      <c r="A95" s="7"/>
      <c r="B95" s="6"/>
      <c r="C95" s="6"/>
      <c r="D95" s="6"/>
      <c r="E95" s="6"/>
      <c r="F95" s="6"/>
      <c r="G95" s="6"/>
      <c r="H95" s="6"/>
      <c r="I95" s="6"/>
      <c r="J95" s="6"/>
      <c r="K95" s="6"/>
      <c r="L95" s="6"/>
      <c r="M95" s="6"/>
      <c r="N95" s="6"/>
      <c r="O95" s="6"/>
      <c r="P95" s="6"/>
      <c r="Q95" s="6"/>
      <c r="R95" s="6"/>
      <c r="S95" s="6"/>
    </row>
    <row r="96" spans="1:19" x14ac:dyDescent="0.25">
      <c r="A96" s="7"/>
      <c r="B96" s="6"/>
      <c r="C96" s="6"/>
      <c r="D96" s="6"/>
      <c r="E96" s="6"/>
      <c r="F96" s="6"/>
      <c r="G96" s="6"/>
      <c r="H96" s="6"/>
      <c r="I96" s="6"/>
      <c r="J96" s="6"/>
      <c r="K96" s="6"/>
      <c r="L96" s="6"/>
      <c r="M96" s="6"/>
      <c r="N96" s="6"/>
      <c r="O96" s="6"/>
      <c r="P96" s="6"/>
      <c r="Q96" s="6"/>
      <c r="R96" s="6"/>
      <c r="S96" s="6"/>
    </row>
    <row r="97" spans="1:19" x14ac:dyDescent="0.25">
      <c r="A97" s="7"/>
      <c r="B97" s="6"/>
      <c r="C97" s="6"/>
      <c r="D97" s="6"/>
      <c r="E97" s="6"/>
      <c r="F97" s="6"/>
      <c r="G97" s="6"/>
      <c r="H97" s="6"/>
      <c r="I97" s="6"/>
      <c r="J97" s="6"/>
      <c r="K97" s="6"/>
      <c r="L97" s="6"/>
      <c r="M97" s="6"/>
      <c r="N97" s="6"/>
      <c r="O97" s="6"/>
      <c r="P97" s="6"/>
      <c r="Q97" s="6"/>
      <c r="R97" s="6"/>
      <c r="S97" s="6"/>
    </row>
    <row r="98" spans="1:19" x14ac:dyDescent="0.25">
      <c r="A98" s="7"/>
      <c r="B98" s="6"/>
      <c r="C98" s="6"/>
      <c r="D98" s="6"/>
      <c r="E98" s="6"/>
      <c r="F98" s="6"/>
      <c r="G98" s="6"/>
      <c r="H98" s="6"/>
      <c r="I98" s="6"/>
      <c r="J98" s="6"/>
      <c r="K98" s="6"/>
      <c r="L98" s="6"/>
      <c r="M98" s="6"/>
      <c r="N98" s="6"/>
      <c r="O98" s="6"/>
      <c r="P98" s="6"/>
      <c r="Q98" s="6"/>
      <c r="R98" s="6"/>
      <c r="S98" s="6"/>
    </row>
    <row r="99" spans="1:19" x14ac:dyDescent="0.25">
      <c r="A99" s="7"/>
      <c r="B99" s="6"/>
      <c r="C99" s="6"/>
      <c r="D99" s="6"/>
      <c r="E99" s="6"/>
      <c r="F99" s="6"/>
      <c r="G99" s="6"/>
      <c r="H99" s="6"/>
      <c r="I99" s="6"/>
      <c r="J99" s="6"/>
      <c r="K99" s="6"/>
      <c r="L99" s="6"/>
      <c r="M99" s="6"/>
      <c r="N99" s="6"/>
      <c r="O99" s="6"/>
      <c r="P99" s="6"/>
      <c r="Q99" s="6"/>
      <c r="R99" s="6"/>
      <c r="S99" s="6"/>
    </row>
    <row r="100" spans="1:19" x14ac:dyDescent="0.25">
      <c r="A100" s="7"/>
      <c r="B100" s="6"/>
      <c r="C100" s="6"/>
      <c r="D100" s="6"/>
      <c r="E100" s="6"/>
      <c r="F100" s="6"/>
      <c r="G100" s="6"/>
      <c r="H100" s="6"/>
      <c r="I100" s="6"/>
      <c r="J100" s="6"/>
      <c r="K100" s="6"/>
      <c r="L100" s="6"/>
      <c r="M100" s="6"/>
      <c r="N100" s="6"/>
      <c r="O100" s="6"/>
      <c r="P100" s="6"/>
      <c r="Q100" s="6"/>
      <c r="R100" s="6"/>
      <c r="S100" s="6"/>
    </row>
    <row r="101" spans="1:19" x14ac:dyDescent="0.25">
      <c r="A101" s="7"/>
      <c r="B101" s="6"/>
      <c r="C101" s="6"/>
      <c r="D101" s="6"/>
      <c r="E101" s="6"/>
      <c r="F101" s="6"/>
      <c r="G101" s="6"/>
      <c r="H101" s="6"/>
      <c r="I101" s="6"/>
      <c r="J101" s="6"/>
      <c r="K101" s="6"/>
      <c r="L101" s="6"/>
      <c r="M101" s="6"/>
      <c r="N101" s="6"/>
      <c r="O101" s="6"/>
      <c r="P101" s="6"/>
      <c r="Q101" s="6"/>
      <c r="R101" s="6"/>
      <c r="S101" s="6"/>
    </row>
    <row r="102" spans="1:19" x14ac:dyDescent="0.25">
      <c r="A102" s="7"/>
      <c r="B102" s="6"/>
      <c r="C102" s="6"/>
      <c r="D102" s="6"/>
      <c r="E102" s="6"/>
      <c r="F102" s="6"/>
      <c r="G102" s="6"/>
      <c r="H102" s="6"/>
      <c r="I102" s="6"/>
      <c r="J102" s="6"/>
      <c r="K102" s="6"/>
      <c r="L102" s="6"/>
      <c r="M102" s="6"/>
      <c r="N102" s="6"/>
      <c r="O102" s="6"/>
      <c r="P102" s="6"/>
      <c r="Q102" s="6"/>
      <c r="R102" s="6"/>
      <c r="S102" s="6"/>
    </row>
    <row r="103" spans="1:19" x14ac:dyDescent="0.25">
      <c r="A103" s="7"/>
      <c r="B103" s="6"/>
      <c r="C103" s="6"/>
      <c r="D103" s="6"/>
      <c r="E103" s="6"/>
      <c r="F103" s="6"/>
      <c r="G103" s="6"/>
      <c r="H103" s="6"/>
      <c r="I103" s="6"/>
      <c r="J103" s="6"/>
      <c r="K103" s="6"/>
      <c r="L103" s="6"/>
      <c r="M103" s="6"/>
      <c r="N103" s="6"/>
      <c r="O103" s="6"/>
      <c r="P103" s="6"/>
      <c r="Q103" s="6"/>
      <c r="R103" s="6"/>
      <c r="S103" s="6"/>
    </row>
    <row r="104" spans="1:19" x14ac:dyDescent="0.25">
      <c r="A104" s="7"/>
      <c r="B104" s="6"/>
      <c r="C104" s="6"/>
      <c r="D104" s="6"/>
      <c r="E104" s="6"/>
      <c r="F104" s="6"/>
      <c r="G104" s="6"/>
      <c r="H104" s="6"/>
      <c r="I104" s="6"/>
      <c r="J104" s="6"/>
      <c r="K104" s="6"/>
      <c r="L104" s="6"/>
      <c r="M104" s="6"/>
      <c r="N104" s="6"/>
      <c r="O104" s="6"/>
      <c r="P104" s="6"/>
      <c r="Q104" s="6"/>
      <c r="R104" s="6"/>
      <c r="S104" s="6"/>
    </row>
    <row r="105" spans="1:19" x14ac:dyDescent="0.25">
      <c r="A105" s="7"/>
      <c r="B105" s="6"/>
      <c r="C105" s="6"/>
      <c r="D105" s="6"/>
      <c r="E105" s="6"/>
      <c r="F105" s="6"/>
      <c r="G105" s="6"/>
      <c r="H105" s="6"/>
      <c r="I105" s="6"/>
      <c r="J105" s="6"/>
      <c r="K105" s="6"/>
      <c r="L105" s="6"/>
      <c r="M105" s="6"/>
      <c r="N105" s="6"/>
      <c r="O105" s="6"/>
      <c r="P105" s="6"/>
      <c r="Q105" s="6"/>
      <c r="R105" s="6"/>
      <c r="S105" s="6"/>
    </row>
    <row r="106" spans="1:19" x14ac:dyDescent="0.25">
      <c r="A106" s="7"/>
      <c r="B106" s="6"/>
      <c r="C106" s="6"/>
      <c r="D106" s="6"/>
      <c r="E106" s="6"/>
      <c r="F106" s="6"/>
      <c r="G106" s="6"/>
      <c r="H106" s="6"/>
      <c r="I106" s="6"/>
      <c r="J106" s="6"/>
      <c r="K106" s="6"/>
      <c r="L106" s="6"/>
      <c r="M106" s="6"/>
      <c r="N106" s="6"/>
      <c r="O106" s="6"/>
      <c r="P106" s="6"/>
      <c r="Q106" s="6"/>
      <c r="R106" s="6"/>
      <c r="S106" s="6"/>
    </row>
    <row r="107" spans="1:19" x14ac:dyDescent="0.25">
      <c r="A107" s="7"/>
      <c r="B107" s="6"/>
      <c r="C107" s="6"/>
      <c r="D107" s="6"/>
      <c r="E107" s="6"/>
      <c r="F107" s="6"/>
      <c r="G107" s="6"/>
      <c r="H107" s="6"/>
      <c r="I107" s="6"/>
      <c r="J107" s="6"/>
      <c r="K107" s="6"/>
      <c r="L107" s="6"/>
      <c r="M107" s="6"/>
      <c r="N107" s="6"/>
      <c r="O107" s="6"/>
      <c r="P107" s="6"/>
      <c r="Q107" s="6"/>
      <c r="R107" s="6"/>
      <c r="S107" s="6"/>
    </row>
    <row r="108" spans="1:19" x14ac:dyDescent="0.25">
      <c r="A108" s="7"/>
      <c r="B108" s="6"/>
      <c r="C108" s="6"/>
      <c r="D108" s="6"/>
      <c r="E108" s="6"/>
      <c r="F108" s="6"/>
      <c r="G108" s="6"/>
      <c r="H108" s="6"/>
      <c r="I108" s="6"/>
      <c r="J108" s="6"/>
      <c r="K108" s="6"/>
      <c r="L108" s="6"/>
      <c r="M108" s="6"/>
      <c r="N108" s="6"/>
      <c r="O108" s="6"/>
      <c r="P108" s="6"/>
      <c r="Q108" s="6"/>
      <c r="R108" s="6"/>
      <c r="S108" s="6"/>
    </row>
    <row r="109" spans="1:19" x14ac:dyDescent="0.25">
      <c r="A109" s="7"/>
      <c r="B109" s="6"/>
      <c r="C109" s="6"/>
      <c r="D109" s="6"/>
      <c r="E109" s="6"/>
      <c r="F109" s="6"/>
      <c r="G109" s="6"/>
      <c r="H109" s="6"/>
      <c r="I109" s="6"/>
      <c r="J109" s="6"/>
      <c r="K109" s="6"/>
      <c r="L109" s="6"/>
      <c r="M109" s="6"/>
      <c r="N109" s="6"/>
      <c r="O109" s="6"/>
      <c r="P109" s="6"/>
      <c r="Q109" s="6"/>
      <c r="R109" s="6"/>
      <c r="S109" s="6"/>
    </row>
    <row r="110" spans="1:19" x14ac:dyDescent="0.25">
      <c r="A110" s="7"/>
      <c r="B110" s="6"/>
      <c r="C110" s="6"/>
      <c r="D110" s="6"/>
      <c r="E110" s="6"/>
      <c r="F110" s="6"/>
      <c r="G110" s="6"/>
      <c r="H110" s="6"/>
      <c r="I110" s="6"/>
      <c r="J110" s="6"/>
      <c r="K110" s="6"/>
      <c r="L110" s="6"/>
      <c r="M110" s="6"/>
      <c r="N110" s="6"/>
      <c r="O110" s="6"/>
      <c r="P110" s="6"/>
      <c r="Q110" s="6"/>
      <c r="R110" s="6"/>
      <c r="S110" s="6"/>
    </row>
    <row r="111" spans="1:19" x14ac:dyDescent="0.25">
      <c r="A111" s="7"/>
      <c r="B111" s="6"/>
      <c r="C111" s="6"/>
      <c r="D111" s="6"/>
      <c r="E111" s="6"/>
      <c r="F111" s="6"/>
      <c r="G111" s="6"/>
      <c r="H111" s="6"/>
      <c r="I111" s="6"/>
      <c r="J111" s="6"/>
      <c r="K111" s="6"/>
      <c r="L111" s="6"/>
      <c r="M111" s="6"/>
      <c r="N111" s="6"/>
      <c r="O111" s="6"/>
      <c r="P111" s="6"/>
      <c r="Q111" s="6"/>
      <c r="R111" s="6"/>
      <c r="S111" s="6"/>
    </row>
    <row r="112" spans="1:19" x14ac:dyDescent="0.25">
      <c r="A112" s="7"/>
      <c r="B112" s="6"/>
      <c r="C112" s="6"/>
      <c r="D112" s="6"/>
      <c r="E112" s="6"/>
      <c r="F112" s="6"/>
      <c r="G112" s="6"/>
      <c r="H112" s="6"/>
      <c r="I112" s="6"/>
      <c r="J112" s="6"/>
      <c r="K112" s="6"/>
      <c r="L112" s="6"/>
      <c r="M112" s="6"/>
      <c r="N112" s="6"/>
      <c r="O112" s="6"/>
      <c r="P112" s="6"/>
      <c r="Q112" s="6"/>
      <c r="R112" s="6"/>
      <c r="S112" s="6"/>
    </row>
    <row r="113" spans="1:19" x14ac:dyDescent="0.25">
      <c r="A113" s="7"/>
      <c r="B113" s="6"/>
      <c r="C113" s="6"/>
      <c r="D113" s="6"/>
      <c r="E113" s="6"/>
      <c r="F113" s="6"/>
      <c r="G113" s="6"/>
      <c r="H113" s="6"/>
      <c r="I113" s="6"/>
      <c r="J113" s="6"/>
      <c r="K113" s="6"/>
      <c r="L113" s="6"/>
      <c r="M113" s="6"/>
      <c r="N113" s="6"/>
      <c r="O113" s="6"/>
      <c r="P113" s="6"/>
      <c r="Q113" s="6"/>
      <c r="R113" s="6"/>
      <c r="S113" s="6"/>
    </row>
    <row r="114" spans="1:19" x14ac:dyDescent="0.25">
      <c r="A114" s="7"/>
      <c r="B114" s="6"/>
      <c r="C114" s="6"/>
      <c r="D114" s="6"/>
      <c r="E114" s="6"/>
      <c r="F114" s="6"/>
      <c r="G114" s="6"/>
      <c r="H114" s="6"/>
      <c r="I114" s="6"/>
      <c r="J114" s="6"/>
      <c r="K114" s="6"/>
      <c r="L114" s="6"/>
      <c r="M114" s="6"/>
      <c r="N114" s="6"/>
      <c r="O114" s="6"/>
      <c r="P114" s="6"/>
      <c r="Q114" s="6"/>
      <c r="R114" s="6"/>
      <c r="S114" s="6"/>
    </row>
    <row r="115" spans="1:19" x14ac:dyDescent="0.25">
      <c r="A115" s="7"/>
      <c r="B115" s="6"/>
      <c r="C115" s="6"/>
      <c r="D115" s="6"/>
      <c r="E115" s="6"/>
      <c r="F115" s="6"/>
      <c r="G115" s="6"/>
      <c r="H115" s="6"/>
      <c r="I115" s="6"/>
      <c r="J115" s="6"/>
      <c r="K115" s="6"/>
      <c r="L115" s="6"/>
      <c r="M115" s="6"/>
      <c r="N115" s="6"/>
      <c r="O115" s="6"/>
      <c r="P115" s="6"/>
      <c r="Q115" s="6"/>
      <c r="R115" s="6"/>
      <c r="S115" s="6"/>
    </row>
    <row r="116" spans="1:19" x14ac:dyDescent="0.25">
      <c r="A116" s="7"/>
      <c r="B116" s="6"/>
      <c r="C116" s="6"/>
      <c r="D116" s="6"/>
      <c r="E116" s="6"/>
      <c r="F116" s="6"/>
      <c r="G116" s="6"/>
      <c r="H116" s="6"/>
      <c r="I116" s="6"/>
      <c r="J116" s="6"/>
      <c r="K116" s="6"/>
      <c r="L116" s="6"/>
      <c r="M116" s="6"/>
      <c r="N116" s="6"/>
      <c r="O116" s="6"/>
      <c r="P116" s="6"/>
      <c r="Q116" s="6"/>
      <c r="R116" s="6"/>
      <c r="S116" s="6"/>
    </row>
    <row r="117" spans="1:19" x14ac:dyDescent="0.25">
      <c r="A117" s="7"/>
      <c r="B117" s="6"/>
      <c r="C117" s="6"/>
      <c r="D117" s="6"/>
      <c r="E117" s="6"/>
      <c r="F117" s="6"/>
      <c r="G117" s="6"/>
      <c r="H117" s="6"/>
      <c r="I117" s="6"/>
      <c r="J117" s="6"/>
      <c r="K117" s="6"/>
      <c r="L117" s="6"/>
      <c r="M117" s="6"/>
      <c r="N117" s="6"/>
      <c r="O117" s="6"/>
      <c r="P117" s="6"/>
      <c r="Q117" s="6"/>
      <c r="R117" s="6"/>
      <c r="S117" s="6"/>
    </row>
    <row r="118" spans="1:19" x14ac:dyDescent="0.25">
      <c r="A118" s="7"/>
      <c r="B118" s="6"/>
      <c r="C118" s="6"/>
      <c r="D118" s="6"/>
      <c r="E118" s="6"/>
      <c r="F118" s="6"/>
      <c r="G118" s="6"/>
      <c r="H118" s="6"/>
      <c r="I118" s="6"/>
      <c r="J118" s="6"/>
      <c r="K118" s="6"/>
      <c r="L118" s="6"/>
      <c r="M118" s="6"/>
      <c r="N118" s="6"/>
      <c r="O118" s="6"/>
      <c r="P118" s="6"/>
      <c r="Q118" s="6"/>
      <c r="R118" s="6"/>
      <c r="S118" s="6"/>
    </row>
    <row r="119" spans="1:19" x14ac:dyDescent="0.25">
      <c r="A119" s="7"/>
      <c r="B119" s="6"/>
      <c r="C119" s="6"/>
      <c r="D119" s="6"/>
      <c r="E119" s="6"/>
      <c r="F119" s="6"/>
      <c r="G119" s="6"/>
      <c r="H119" s="6"/>
      <c r="I119" s="6"/>
      <c r="J119" s="6"/>
      <c r="K119" s="6"/>
      <c r="L119" s="6"/>
      <c r="M119" s="6"/>
      <c r="N119" s="6"/>
      <c r="O119" s="6"/>
      <c r="P119" s="6"/>
      <c r="Q119" s="6"/>
      <c r="R119" s="6"/>
      <c r="S119" s="6"/>
    </row>
    <row r="120" spans="1:19" x14ac:dyDescent="0.25">
      <c r="A120" s="7"/>
      <c r="B120" s="6"/>
      <c r="C120" s="6"/>
      <c r="D120" s="6"/>
      <c r="E120" s="6"/>
      <c r="F120" s="6"/>
      <c r="G120" s="6"/>
      <c r="H120" s="6"/>
      <c r="I120" s="6"/>
      <c r="J120" s="6"/>
      <c r="K120" s="6"/>
      <c r="L120" s="6"/>
      <c r="M120" s="6"/>
      <c r="N120" s="6"/>
      <c r="O120" s="6"/>
      <c r="P120" s="6"/>
      <c r="Q120" s="6"/>
      <c r="R120" s="6"/>
      <c r="S120" s="6"/>
    </row>
    <row r="121" spans="1:19" x14ac:dyDescent="0.25">
      <c r="A121" s="7"/>
      <c r="B121" s="6"/>
      <c r="C121" s="6"/>
      <c r="D121" s="6"/>
      <c r="E121" s="6"/>
      <c r="F121" s="6"/>
      <c r="G121" s="6"/>
      <c r="H121" s="6"/>
      <c r="I121" s="6"/>
      <c r="J121" s="6"/>
      <c r="K121" s="6"/>
      <c r="L121" s="6"/>
      <c r="M121" s="6"/>
      <c r="N121" s="6"/>
      <c r="O121" s="6"/>
      <c r="P121" s="6"/>
      <c r="Q121" s="6"/>
      <c r="R121" s="6"/>
      <c r="S121" s="6"/>
    </row>
    <row r="122" spans="1:19" x14ac:dyDescent="0.25">
      <c r="A122" s="7"/>
      <c r="B122" s="6"/>
      <c r="C122" s="6"/>
      <c r="D122" s="6"/>
      <c r="E122" s="6"/>
      <c r="F122" s="6"/>
      <c r="G122" s="6"/>
      <c r="H122" s="6"/>
      <c r="I122" s="6"/>
      <c r="J122" s="6"/>
      <c r="K122" s="6"/>
      <c r="L122" s="6"/>
      <c r="M122" s="6"/>
      <c r="N122" s="6"/>
      <c r="O122" s="6"/>
      <c r="P122" s="6"/>
      <c r="Q122" s="6"/>
      <c r="R122" s="6"/>
      <c r="S122" s="6"/>
    </row>
    <row r="123" spans="1:19" x14ac:dyDescent="0.25">
      <c r="A123" s="7"/>
      <c r="B123" s="6"/>
      <c r="C123" s="6"/>
      <c r="D123" s="6"/>
      <c r="E123" s="6"/>
      <c r="F123" s="6"/>
      <c r="G123" s="6"/>
      <c r="H123" s="6"/>
      <c r="I123" s="6"/>
      <c r="J123" s="6"/>
      <c r="K123" s="6"/>
      <c r="L123" s="6"/>
      <c r="M123" s="6"/>
      <c r="N123" s="6"/>
      <c r="O123" s="6"/>
      <c r="P123" s="6"/>
      <c r="Q123" s="6"/>
      <c r="R123" s="6"/>
      <c r="S123" s="6"/>
    </row>
    <row r="124" spans="1:19" x14ac:dyDescent="0.25">
      <c r="A124" s="7"/>
      <c r="B124" s="6"/>
      <c r="C124" s="6"/>
      <c r="D124" s="6"/>
      <c r="E124" s="6"/>
      <c r="F124" s="6"/>
      <c r="G124" s="6"/>
      <c r="H124" s="6"/>
      <c r="I124" s="6"/>
      <c r="J124" s="6"/>
      <c r="K124" s="6"/>
      <c r="L124" s="6"/>
      <c r="M124" s="6"/>
      <c r="N124" s="6"/>
      <c r="O124" s="6"/>
      <c r="P124" s="6"/>
      <c r="Q124" s="6"/>
      <c r="R124" s="6"/>
      <c r="S124" s="6"/>
    </row>
    <row r="125" spans="1:19" x14ac:dyDescent="0.25">
      <c r="A125" s="7"/>
      <c r="B125" s="6"/>
      <c r="C125" s="6"/>
      <c r="D125" s="6"/>
      <c r="E125" s="6"/>
      <c r="F125" s="6"/>
      <c r="G125" s="6"/>
      <c r="H125" s="6"/>
      <c r="I125" s="6"/>
      <c r="J125" s="6"/>
      <c r="K125" s="6"/>
      <c r="L125" s="6"/>
      <c r="M125" s="6"/>
      <c r="N125" s="6"/>
      <c r="O125" s="6"/>
      <c r="P125" s="6"/>
      <c r="Q125" s="6"/>
      <c r="R125" s="6"/>
      <c r="S125" s="6"/>
    </row>
    <row r="126" spans="1:19" x14ac:dyDescent="0.25">
      <c r="A126" s="7"/>
      <c r="B126" s="6"/>
      <c r="C126" s="6"/>
      <c r="D126" s="6"/>
      <c r="E126" s="6"/>
      <c r="F126" s="6"/>
      <c r="G126" s="6"/>
      <c r="H126" s="6"/>
      <c r="I126" s="6"/>
      <c r="J126" s="6"/>
      <c r="K126" s="6"/>
      <c r="L126" s="6"/>
      <c r="M126" s="6"/>
      <c r="N126" s="6"/>
      <c r="O126" s="6"/>
      <c r="P126" s="6"/>
      <c r="Q126" s="6"/>
      <c r="R126" s="6"/>
      <c r="S126" s="6"/>
    </row>
    <row r="127" spans="1:19" x14ac:dyDescent="0.25">
      <c r="A127" s="7"/>
      <c r="B127" s="6"/>
      <c r="C127" s="6"/>
      <c r="D127" s="6"/>
      <c r="E127" s="6"/>
      <c r="F127" s="6"/>
      <c r="G127" s="6"/>
      <c r="H127" s="6"/>
      <c r="I127" s="6"/>
      <c r="J127" s="6"/>
      <c r="K127" s="6"/>
      <c r="L127" s="6"/>
      <c r="M127" s="6"/>
      <c r="N127" s="6"/>
      <c r="O127" s="6"/>
      <c r="P127" s="6"/>
      <c r="Q127" s="6"/>
      <c r="R127" s="6"/>
      <c r="S127" s="6"/>
    </row>
    <row r="128" spans="1:19" x14ac:dyDescent="0.25">
      <c r="A128" s="7"/>
      <c r="B128" s="6"/>
      <c r="C128" s="6"/>
      <c r="D128" s="6"/>
      <c r="E128" s="6"/>
      <c r="F128" s="6"/>
      <c r="G128" s="6"/>
      <c r="H128" s="6"/>
      <c r="I128" s="6"/>
      <c r="J128" s="6"/>
      <c r="K128" s="6"/>
      <c r="L128" s="6"/>
      <c r="M128" s="6"/>
      <c r="N128" s="6"/>
      <c r="O128" s="6"/>
      <c r="P128" s="6"/>
      <c r="Q128" s="6"/>
      <c r="R128" s="6"/>
      <c r="S128" s="6"/>
    </row>
    <row r="129" spans="1:19" x14ac:dyDescent="0.25">
      <c r="A129" s="7"/>
      <c r="B129" s="6"/>
      <c r="C129" s="6"/>
      <c r="D129" s="6"/>
      <c r="E129" s="6"/>
      <c r="F129" s="6"/>
      <c r="G129" s="6"/>
      <c r="H129" s="6"/>
      <c r="I129" s="6"/>
      <c r="J129" s="6"/>
      <c r="K129" s="6"/>
      <c r="L129" s="6"/>
      <c r="M129" s="6"/>
      <c r="N129" s="6"/>
      <c r="O129" s="6"/>
      <c r="P129" s="6"/>
      <c r="Q129" s="6"/>
      <c r="R129" s="6"/>
      <c r="S129" s="6"/>
    </row>
    <row r="130" spans="1:19" x14ac:dyDescent="0.25">
      <c r="A130" s="7"/>
      <c r="B130" s="6"/>
      <c r="C130" s="6"/>
      <c r="D130" s="6"/>
      <c r="E130" s="6"/>
      <c r="F130" s="6"/>
      <c r="G130" s="6"/>
      <c r="H130" s="6"/>
      <c r="I130" s="6"/>
      <c r="J130" s="6"/>
      <c r="K130" s="6"/>
      <c r="L130" s="6"/>
      <c r="M130" s="6"/>
      <c r="N130" s="6"/>
      <c r="O130" s="6"/>
      <c r="P130" s="6"/>
      <c r="Q130" s="6"/>
      <c r="R130" s="6"/>
      <c r="S130" s="6"/>
    </row>
    <row r="131" spans="1:19" x14ac:dyDescent="0.25">
      <c r="A131" s="7"/>
      <c r="B131" s="6"/>
      <c r="C131" s="6"/>
      <c r="D131" s="6"/>
      <c r="E131" s="6"/>
      <c r="F131" s="6"/>
      <c r="G131" s="6"/>
      <c r="H131" s="6"/>
      <c r="I131" s="6"/>
      <c r="J131" s="6"/>
      <c r="K131" s="6"/>
      <c r="L131" s="6"/>
      <c r="M131" s="6"/>
      <c r="N131" s="6"/>
      <c r="O131" s="6"/>
      <c r="P131" s="6"/>
      <c r="Q131" s="6"/>
      <c r="R131" s="6"/>
      <c r="S131" s="6"/>
    </row>
    <row r="132" spans="1:19" x14ac:dyDescent="0.25">
      <c r="A132" s="7"/>
      <c r="B132" s="6"/>
      <c r="C132" s="6"/>
      <c r="D132" s="6"/>
      <c r="E132" s="6"/>
      <c r="F132" s="6"/>
      <c r="G132" s="6"/>
      <c r="H132" s="6"/>
      <c r="I132" s="6"/>
      <c r="J132" s="6"/>
      <c r="K132" s="6"/>
      <c r="L132" s="6"/>
      <c r="M132" s="6"/>
      <c r="N132" s="6"/>
      <c r="O132" s="6"/>
      <c r="P132" s="6"/>
      <c r="Q132" s="6"/>
      <c r="R132" s="6"/>
      <c r="S132" s="6"/>
    </row>
    <row r="133" spans="1:19" x14ac:dyDescent="0.25">
      <c r="A133" s="7"/>
      <c r="B133" s="6"/>
      <c r="C133" s="6"/>
      <c r="D133" s="6"/>
      <c r="E133" s="6"/>
      <c r="F133" s="6"/>
      <c r="G133" s="6"/>
      <c r="H133" s="6"/>
      <c r="I133" s="6"/>
      <c r="J133" s="6"/>
      <c r="K133" s="6"/>
      <c r="L133" s="6"/>
      <c r="M133" s="6"/>
      <c r="N133" s="6"/>
      <c r="O133" s="6"/>
      <c r="P133" s="6"/>
      <c r="Q133" s="6"/>
      <c r="R133" s="6"/>
      <c r="S133" s="6"/>
    </row>
    <row r="134" spans="1:19" x14ac:dyDescent="0.25">
      <c r="A134" s="7"/>
      <c r="B134" s="6"/>
      <c r="C134" s="6"/>
      <c r="D134" s="6"/>
      <c r="E134" s="6"/>
      <c r="F134" s="6"/>
      <c r="G134" s="6"/>
      <c r="H134" s="6"/>
      <c r="I134" s="6"/>
      <c r="J134" s="6"/>
      <c r="K134" s="6"/>
      <c r="L134" s="6"/>
      <c r="M134" s="6"/>
      <c r="N134" s="6"/>
      <c r="O134" s="6"/>
      <c r="P134" s="6"/>
      <c r="Q134" s="6"/>
      <c r="R134" s="6"/>
      <c r="S134" s="6"/>
    </row>
    <row r="135" spans="1:19" x14ac:dyDescent="0.25">
      <c r="A135" s="7"/>
      <c r="B135" s="6"/>
      <c r="C135" s="6"/>
      <c r="D135" s="6"/>
      <c r="E135" s="6"/>
      <c r="F135" s="6"/>
      <c r="G135" s="6"/>
      <c r="H135" s="6"/>
      <c r="I135" s="6"/>
      <c r="J135" s="6"/>
      <c r="K135" s="6"/>
      <c r="L135" s="6"/>
      <c r="M135" s="6"/>
      <c r="N135" s="6"/>
      <c r="O135" s="6"/>
      <c r="P135" s="6"/>
      <c r="Q135" s="6"/>
      <c r="R135" s="6"/>
      <c r="S135" s="6"/>
    </row>
    <row r="136" spans="1:19" x14ac:dyDescent="0.25">
      <c r="A136" s="7"/>
      <c r="B136" s="6"/>
      <c r="C136" s="6"/>
      <c r="D136" s="6"/>
      <c r="E136" s="6"/>
      <c r="F136" s="6"/>
      <c r="G136" s="6"/>
      <c r="H136" s="6"/>
      <c r="I136" s="6"/>
      <c r="J136" s="6"/>
      <c r="K136" s="6"/>
      <c r="L136" s="6"/>
      <c r="M136" s="6"/>
      <c r="N136" s="6"/>
      <c r="O136" s="6"/>
      <c r="P136" s="6"/>
      <c r="Q136" s="6"/>
      <c r="R136" s="6"/>
      <c r="S136" s="6"/>
    </row>
    <row r="137" spans="1:19" x14ac:dyDescent="0.25">
      <c r="A137" s="7"/>
      <c r="B137" s="6"/>
      <c r="C137" s="6"/>
      <c r="D137" s="6"/>
      <c r="E137" s="6"/>
      <c r="F137" s="6"/>
      <c r="G137" s="6"/>
      <c r="H137" s="6"/>
      <c r="I137" s="6"/>
      <c r="J137" s="6"/>
      <c r="K137" s="6"/>
      <c r="L137" s="6"/>
      <c r="M137" s="6"/>
      <c r="N137" s="6"/>
      <c r="O137" s="6"/>
      <c r="P137" s="6"/>
      <c r="Q137" s="6"/>
      <c r="R137" s="6"/>
      <c r="S137" s="6"/>
    </row>
    <row r="138" spans="1:19" x14ac:dyDescent="0.25">
      <c r="A138" s="7"/>
      <c r="B138" s="6"/>
      <c r="C138" s="6"/>
      <c r="D138" s="6"/>
      <c r="E138" s="6"/>
      <c r="F138" s="6"/>
      <c r="G138" s="6"/>
      <c r="H138" s="6"/>
      <c r="I138" s="6"/>
      <c r="J138" s="6"/>
      <c r="K138" s="6"/>
      <c r="L138" s="6"/>
      <c r="M138" s="6"/>
      <c r="N138" s="6"/>
      <c r="O138" s="6"/>
      <c r="P138" s="6"/>
      <c r="Q138" s="6"/>
      <c r="R138" s="6"/>
      <c r="S138" s="6"/>
    </row>
    <row r="139" spans="1:19" x14ac:dyDescent="0.25">
      <c r="A139" s="7"/>
      <c r="B139" s="6"/>
      <c r="C139" s="6"/>
      <c r="D139" s="6"/>
      <c r="E139" s="6"/>
      <c r="F139" s="6"/>
      <c r="G139" s="6"/>
      <c r="H139" s="6"/>
      <c r="I139" s="6"/>
      <c r="J139" s="6"/>
      <c r="K139" s="6"/>
      <c r="L139" s="6"/>
      <c r="M139" s="6"/>
      <c r="N139" s="6"/>
      <c r="O139" s="6"/>
      <c r="P139" s="6"/>
      <c r="Q139" s="6"/>
      <c r="R139" s="6"/>
      <c r="S139" s="6"/>
    </row>
    <row r="140" spans="1:19" x14ac:dyDescent="0.25">
      <c r="A140" s="7"/>
      <c r="B140" s="6"/>
      <c r="C140" s="6"/>
      <c r="D140" s="6"/>
      <c r="E140" s="6"/>
      <c r="F140" s="6"/>
      <c r="G140" s="6"/>
      <c r="H140" s="6"/>
      <c r="I140" s="6"/>
      <c r="J140" s="6"/>
      <c r="K140" s="6"/>
      <c r="L140" s="6"/>
      <c r="M140" s="6"/>
      <c r="N140" s="6"/>
      <c r="O140" s="6"/>
      <c r="P140" s="6"/>
      <c r="Q140" s="6"/>
      <c r="R140" s="6"/>
      <c r="S140" s="6"/>
    </row>
    <row r="141" spans="1:19" x14ac:dyDescent="0.25">
      <c r="A141" s="7"/>
      <c r="B141" s="6"/>
      <c r="C141" s="6"/>
      <c r="D141" s="6"/>
      <c r="E141" s="6"/>
      <c r="F141" s="6"/>
      <c r="G141" s="6"/>
      <c r="H141" s="6"/>
      <c r="I141" s="6"/>
      <c r="J141" s="6"/>
      <c r="K141" s="6"/>
      <c r="L141" s="6"/>
      <c r="M141" s="6"/>
      <c r="N141" s="6"/>
      <c r="O141" s="6"/>
      <c r="P141" s="6"/>
      <c r="Q141" s="6"/>
      <c r="R141" s="6"/>
      <c r="S141" s="6"/>
    </row>
    <row r="142" spans="1:19" x14ac:dyDescent="0.25">
      <c r="A142" s="7"/>
      <c r="B142" s="6"/>
      <c r="C142" s="6"/>
      <c r="D142" s="6"/>
      <c r="E142" s="6"/>
      <c r="F142" s="6"/>
      <c r="G142" s="6"/>
      <c r="H142" s="6"/>
      <c r="I142" s="6"/>
      <c r="J142" s="6"/>
      <c r="K142" s="6"/>
      <c r="L142" s="6"/>
      <c r="M142" s="6"/>
      <c r="N142" s="6"/>
      <c r="O142" s="6"/>
      <c r="P142" s="6"/>
      <c r="Q142" s="6"/>
      <c r="R142" s="6"/>
      <c r="S142" s="6"/>
    </row>
    <row r="143" spans="1:19" x14ac:dyDescent="0.25">
      <c r="A143" s="7"/>
      <c r="B143" s="6"/>
      <c r="C143" s="6"/>
      <c r="D143" s="6"/>
      <c r="E143" s="6"/>
      <c r="F143" s="6"/>
      <c r="G143" s="6"/>
      <c r="H143" s="6"/>
      <c r="I143" s="6"/>
      <c r="J143" s="6"/>
      <c r="K143" s="6"/>
      <c r="L143" s="6"/>
      <c r="M143" s="6"/>
      <c r="N143" s="6"/>
      <c r="O143" s="6"/>
      <c r="P143" s="6"/>
      <c r="Q143" s="6"/>
      <c r="R143" s="6"/>
      <c r="S143" s="6"/>
    </row>
    <row r="144" spans="1:19" x14ac:dyDescent="0.25">
      <c r="A144" s="7"/>
      <c r="B144" s="6"/>
      <c r="C144" s="6"/>
      <c r="D144" s="6"/>
      <c r="E144" s="6"/>
      <c r="F144" s="6"/>
      <c r="G144" s="6"/>
      <c r="H144" s="6"/>
      <c r="I144" s="6"/>
      <c r="J144" s="6"/>
      <c r="K144" s="6"/>
      <c r="L144" s="6"/>
      <c r="M144" s="6"/>
      <c r="N144" s="6"/>
      <c r="O144" s="6"/>
      <c r="P144" s="6"/>
      <c r="Q144" s="6"/>
      <c r="R144" s="6"/>
      <c r="S144" s="6"/>
    </row>
    <row r="145" spans="1:19" x14ac:dyDescent="0.25">
      <c r="A145" s="7"/>
      <c r="B145" s="6"/>
      <c r="C145" s="6"/>
      <c r="D145" s="6"/>
      <c r="E145" s="6"/>
      <c r="F145" s="6"/>
      <c r="G145" s="6"/>
      <c r="H145" s="6"/>
      <c r="I145" s="6"/>
      <c r="J145" s="6"/>
      <c r="K145" s="6"/>
      <c r="L145" s="6"/>
      <c r="M145" s="6"/>
      <c r="N145" s="6"/>
      <c r="O145" s="6"/>
      <c r="P145" s="6"/>
      <c r="Q145" s="6"/>
      <c r="R145" s="6"/>
      <c r="S145" s="6"/>
    </row>
    <row r="146" spans="1:19" x14ac:dyDescent="0.25">
      <c r="A146" s="7"/>
      <c r="B146" s="6"/>
      <c r="C146" s="6"/>
      <c r="D146" s="6"/>
      <c r="E146" s="6"/>
      <c r="F146" s="6"/>
      <c r="G146" s="6"/>
      <c r="H146" s="6"/>
      <c r="I146" s="6"/>
      <c r="J146" s="6"/>
      <c r="K146" s="6"/>
      <c r="L146" s="6"/>
      <c r="M146" s="6"/>
      <c r="N146" s="6"/>
      <c r="O146" s="6"/>
      <c r="P146" s="6"/>
      <c r="Q146" s="6"/>
      <c r="R146" s="6"/>
      <c r="S146" s="6"/>
    </row>
    <row r="147" spans="1:19" x14ac:dyDescent="0.25">
      <c r="A147" s="7"/>
      <c r="B147" s="6"/>
      <c r="C147" s="6"/>
      <c r="D147" s="6"/>
      <c r="E147" s="6"/>
      <c r="F147" s="6"/>
      <c r="G147" s="6"/>
      <c r="H147" s="6"/>
      <c r="I147" s="6"/>
      <c r="J147" s="6"/>
      <c r="K147" s="6"/>
      <c r="L147" s="6"/>
      <c r="M147" s="6"/>
      <c r="N147" s="6"/>
      <c r="O147" s="6"/>
      <c r="P147" s="6"/>
      <c r="Q147" s="6"/>
      <c r="R147" s="6"/>
      <c r="S147" s="6"/>
    </row>
    <row r="148" spans="1:19" x14ac:dyDescent="0.25">
      <c r="A148" s="7"/>
      <c r="B148" s="6"/>
      <c r="C148" s="6"/>
      <c r="D148" s="6"/>
      <c r="E148" s="6"/>
      <c r="F148" s="6"/>
      <c r="G148" s="6"/>
      <c r="H148" s="6"/>
      <c r="I148" s="6"/>
      <c r="J148" s="6"/>
      <c r="K148" s="6"/>
      <c r="L148" s="6"/>
      <c r="M148" s="6"/>
      <c r="N148" s="6"/>
      <c r="O148" s="6"/>
      <c r="P148" s="6"/>
      <c r="Q148" s="6"/>
      <c r="R148" s="6"/>
      <c r="S148" s="6"/>
    </row>
    <row r="149" spans="1:19" x14ac:dyDescent="0.25">
      <c r="A149" s="7"/>
      <c r="B149" s="6"/>
      <c r="C149" s="6"/>
      <c r="D149" s="6"/>
      <c r="E149" s="6"/>
      <c r="F149" s="6"/>
      <c r="G149" s="6"/>
      <c r="H149" s="6"/>
      <c r="I149" s="6"/>
      <c r="J149" s="6"/>
      <c r="K149" s="6"/>
      <c r="L149" s="6"/>
      <c r="M149" s="6"/>
      <c r="N149" s="6"/>
      <c r="O149" s="6"/>
      <c r="P149" s="6"/>
      <c r="Q149" s="6"/>
      <c r="R149" s="6"/>
      <c r="S149" s="6"/>
    </row>
    <row r="150" spans="1:19" x14ac:dyDescent="0.25">
      <c r="A150" s="7"/>
      <c r="B150" s="6"/>
      <c r="C150" s="6"/>
      <c r="D150" s="6"/>
      <c r="E150" s="6"/>
      <c r="F150" s="6"/>
      <c r="G150" s="6"/>
      <c r="H150" s="6"/>
      <c r="I150" s="6"/>
      <c r="J150" s="6"/>
      <c r="K150" s="6"/>
      <c r="L150" s="6"/>
      <c r="M150" s="6"/>
      <c r="N150" s="6"/>
      <c r="O150" s="6"/>
      <c r="P150" s="6"/>
      <c r="Q150" s="6"/>
      <c r="R150" s="6"/>
      <c r="S150" s="6"/>
    </row>
    <row r="151" spans="1:19" x14ac:dyDescent="0.25">
      <c r="A151" s="7"/>
      <c r="B151" s="6"/>
      <c r="C151" s="6"/>
      <c r="D151" s="6"/>
      <c r="E151" s="6"/>
      <c r="F151" s="6"/>
      <c r="G151" s="6"/>
      <c r="H151" s="6"/>
      <c r="I151" s="6"/>
      <c r="J151" s="6"/>
      <c r="K151" s="6"/>
      <c r="L151" s="6"/>
      <c r="M151" s="6"/>
      <c r="N151" s="6"/>
      <c r="O151" s="6"/>
      <c r="P151" s="6"/>
      <c r="Q151" s="6"/>
      <c r="R151" s="6"/>
      <c r="S151" s="6"/>
    </row>
    <row r="152" spans="1:19" x14ac:dyDescent="0.25">
      <c r="A152" s="7"/>
      <c r="B152" s="6"/>
      <c r="C152" s="6"/>
      <c r="D152" s="6"/>
      <c r="E152" s="6"/>
      <c r="F152" s="6"/>
      <c r="G152" s="6"/>
      <c r="H152" s="6"/>
      <c r="I152" s="6"/>
      <c r="J152" s="6"/>
      <c r="K152" s="6"/>
      <c r="L152" s="6"/>
      <c r="M152" s="6"/>
      <c r="N152" s="6"/>
      <c r="O152" s="6"/>
      <c r="P152" s="6"/>
      <c r="Q152" s="6"/>
      <c r="R152" s="6"/>
      <c r="S152" s="6"/>
    </row>
    <row r="153" spans="1:19" x14ac:dyDescent="0.25">
      <c r="A153" s="7"/>
      <c r="B153" s="6"/>
      <c r="C153" s="6"/>
      <c r="D153" s="6"/>
      <c r="E153" s="6"/>
      <c r="F153" s="6"/>
      <c r="G153" s="6"/>
      <c r="H153" s="6"/>
      <c r="I153" s="6"/>
      <c r="J153" s="6"/>
      <c r="K153" s="6"/>
      <c r="L153" s="6"/>
      <c r="M153" s="6"/>
      <c r="N153" s="6"/>
      <c r="O153" s="6"/>
      <c r="P153" s="6"/>
      <c r="Q153" s="6"/>
      <c r="R153" s="6"/>
      <c r="S153" s="6"/>
    </row>
    <row r="154" spans="1:19" x14ac:dyDescent="0.25">
      <c r="A154" s="7"/>
      <c r="B154" s="6"/>
      <c r="C154" s="6"/>
      <c r="D154" s="6"/>
      <c r="E154" s="6"/>
      <c r="F154" s="6"/>
      <c r="G154" s="6"/>
      <c r="H154" s="6"/>
      <c r="I154" s="6"/>
      <c r="J154" s="6"/>
      <c r="K154" s="6"/>
      <c r="L154" s="6"/>
      <c r="M154" s="6"/>
      <c r="N154" s="6"/>
      <c r="O154" s="6"/>
      <c r="P154" s="6"/>
      <c r="Q154" s="6"/>
      <c r="R154" s="6"/>
      <c r="S154" s="6"/>
    </row>
    <row r="155" spans="1:19" x14ac:dyDescent="0.25">
      <c r="A155" s="7"/>
      <c r="B155" s="6"/>
      <c r="C155" s="6"/>
      <c r="D155" s="6"/>
      <c r="E155" s="6"/>
      <c r="F155" s="6"/>
      <c r="G155" s="6"/>
      <c r="H155" s="6"/>
      <c r="I155" s="6"/>
      <c r="J155" s="6"/>
      <c r="K155" s="6"/>
      <c r="L155" s="6"/>
      <c r="M155" s="6"/>
      <c r="N155" s="6"/>
      <c r="O155" s="6"/>
      <c r="P155" s="6"/>
      <c r="Q155" s="6"/>
      <c r="R155" s="6"/>
      <c r="S155" s="6"/>
    </row>
    <row r="156" spans="1:19" x14ac:dyDescent="0.25">
      <c r="A156" s="7"/>
      <c r="B156" s="6"/>
      <c r="C156" s="6"/>
      <c r="D156" s="6"/>
      <c r="E156" s="6"/>
      <c r="F156" s="6"/>
      <c r="G156" s="6"/>
      <c r="H156" s="6"/>
      <c r="I156" s="6"/>
      <c r="J156" s="6"/>
      <c r="K156" s="6"/>
      <c r="L156" s="6"/>
      <c r="M156" s="6"/>
      <c r="N156" s="6"/>
      <c r="O156" s="6"/>
      <c r="P156" s="6"/>
      <c r="Q156" s="6"/>
      <c r="R156" s="6"/>
      <c r="S156" s="6"/>
    </row>
    <row r="157" spans="1:19" x14ac:dyDescent="0.25">
      <c r="A157" s="7"/>
      <c r="B157" s="6"/>
      <c r="C157" s="6"/>
      <c r="D157" s="6"/>
      <c r="E157" s="6"/>
      <c r="F157" s="6"/>
      <c r="G157" s="6"/>
      <c r="H157" s="6"/>
      <c r="I157" s="6"/>
      <c r="J157" s="6"/>
      <c r="K157" s="6"/>
      <c r="L157" s="6"/>
      <c r="M157" s="6"/>
      <c r="N157" s="6"/>
      <c r="O157" s="6"/>
      <c r="P157" s="6"/>
      <c r="Q157" s="6"/>
      <c r="R157" s="6"/>
      <c r="S157" s="6"/>
    </row>
    <row r="158" spans="1:19" x14ac:dyDescent="0.25">
      <c r="A158" s="7"/>
      <c r="B158" s="6"/>
      <c r="C158" s="6"/>
      <c r="D158" s="6"/>
      <c r="E158" s="6"/>
      <c r="F158" s="6"/>
      <c r="G158" s="6"/>
      <c r="H158" s="6"/>
      <c r="I158" s="6"/>
      <c r="J158" s="6"/>
      <c r="K158" s="6"/>
      <c r="L158" s="6"/>
      <c r="M158" s="6"/>
      <c r="N158" s="6"/>
      <c r="O158" s="6"/>
      <c r="P158" s="6"/>
      <c r="Q158" s="6"/>
      <c r="R158" s="6"/>
      <c r="S158" s="6"/>
    </row>
    <row r="159" spans="1:19" x14ac:dyDescent="0.25">
      <c r="A159" s="7"/>
      <c r="B159" s="6"/>
      <c r="C159" s="6"/>
      <c r="D159" s="6"/>
      <c r="E159" s="6"/>
      <c r="F159" s="6"/>
      <c r="G159" s="6"/>
      <c r="H159" s="6"/>
      <c r="I159" s="6"/>
      <c r="J159" s="6"/>
      <c r="K159" s="6"/>
      <c r="L159" s="6"/>
      <c r="M159" s="6"/>
      <c r="N159" s="6"/>
      <c r="O159" s="6"/>
      <c r="P159" s="6"/>
      <c r="Q159" s="6"/>
      <c r="R159" s="6"/>
      <c r="S159" s="6"/>
    </row>
    <row r="160" spans="1:19" x14ac:dyDescent="0.25">
      <c r="A160" s="7"/>
      <c r="B160" s="6"/>
      <c r="C160" s="6"/>
      <c r="D160" s="6"/>
      <c r="E160" s="6"/>
      <c r="F160" s="6"/>
      <c r="G160" s="6"/>
      <c r="H160" s="6"/>
      <c r="I160" s="6"/>
      <c r="J160" s="6"/>
      <c r="K160" s="6"/>
      <c r="L160" s="6"/>
      <c r="M160" s="6"/>
      <c r="N160" s="6"/>
      <c r="O160" s="6"/>
      <c r="P160" s="6"/>
      <c r="Q160" s="6"/>
      <c r="R160" s="6"/>
      <c r="S160" s="6"/>
    </row>
    <row r="161" spans="1:19" x14ac:dyDescent="0.25">
      <c r="A161" s="7"/>
      <c r="B161" s="6"/>
      <c r="C161" s="6"/>
      <c r="D161" s="6"/>
      <c r="E161" s="6"/>
      <c r="F161" s="6"/>
      <c r="G161" s="6"/>
      <c r="H161" s="6"/>
      <c r="I161" s="6"/>
      <c r="J161" s="6"/>
      <c r="K161" s="6"/>
      <c r="L161" s="6"/>
      <c r="M161" s="6"/>
      <c r="N161" s="6"/>
      <c r="O161" s="6"/>
      <c r="P161" s="6"/>
      <c r="Q161" s="6"/>
      <c r="R161" s="6"/>
      <c r="S161" s="6"/>
    </row>
    <row r="162" spans="1:19" x14ac:dyDescent="0.25">
      <c r="A162" s="7"/>
      <c r="B162" s="6"/>
      <c r="C162" s="6"/>
      <c r="D162" s="6"/>
      <c r="E162" s="6"/>
      <c r="F162" s="6"/>
      <c r="G162" s="6"/>
      <c r="H162" s="6"/>
      <c r="I162" s="6"/>
      <c r="J162" s="6"/>
      <c r="K162" s="6"/>
      <c r="L162" s="6"/>
      <c r="M162" s="6"/>
      <c r="N162" s="6"/>
      <c r="O162" s="6"/>
      <c r="P162" s="6"/>
      <c r="Q162" s="6"/>
      <c r="R162" s="6"/>
      <c r="S162" s="6"/>
    </row>
    <row r="163" spans="1:19" x14ac:dyDescent="0.25">
      <c r="A163" s="7"/>
      <c r="B163" s="6"/>
      <c r="C163" s="6"/>
      <c r="D163" s="6"/>
      <c r="E163" s="6"/>
      <c r="F163" s="6"/>
      <c r="G163" s="6"/>
      <c r="H163" s="6"/>
      <c r="I163" s="6"/>
      <c r="J163" s="6"/>
      <c r="K163" s="6"/>
      <c r="L163" s="6"/>
      <c r="M163" s="6"/>
      <c r="N163" s="6"/>
      <c r="O163" s="6"/>
      <c r="P163" s="6"/>
      <c r="Q163" s="6"/>
      <c r="R163" s="6"/>
      <c r="S163" s="6"/>
    </row>
    <row r="164" spans="1:19" x14ac:dyDescent="0.25">
      <c r="A164" s="7"/>
      <c r="B164" s="6"/>
      <c r="C164" s="6"/>
      <c r="D164" s="6"/>
      <c r="E164" s="6"/>
      <c r="F164" s="6"/>
      <c r="G164" s="6"/>
      <c r="H164" s="6"/>
      <c r="I164" s="6"/>
      <c r="J164" s="6"/>
      <c r="K164" s="6"/>
      <c r="L164" s="6"/>
      <c r="M164" s="6"/>
      <c r="N164" s="6"/>
      <c r="O164" s="6"/>
      <c r="P164" s="6"/>
      <c r="Q164" s="6"/>
      <c r="R164" s="6"/>
      <c r="S164" s="6"/>
    </row>
    <row r="165" spans="1:19" x14ac:dyDescent="0.25">
      <c r="A165" s="7"/>
      <c r="B165" s="6"/>
      <c r="C165" s="6"/>
      <c r="D165" s="6"/>
      <c r="E165" s="6"/>
      <c r="F165" s="6"/>
      <c r="G165" s="6"/>
      <c r="H165" s="6"/>
      <c r="I165" s="6"/>
      <c r="J165" s="6"/>
      <c r="K165" s="6"/>
      <c r="L165" s="6"/>
      <c r="M165" s="6"/>
      <c r="N165" s="6"/>
      <c r="O165" s="6"/>
      <c r="P165" s="6"/>
      <c r="Q165" s="6"/>
      <c r="R165" s="6"/>
      <c r="S165" s="6"/>
    </row>
    <row r="166" spans="1:19" x14ac:dyDescent="0.25">
      <c r="A166" s="7"/>
      <c r="B166" s="6"/>
      <c r="C166" s="6"/>
      <c r="D166" s="6"/>
      <c r="E166" s="6"/>
      <c r="F166" s="6"/>
      <c r="G166" s="6"/>
      <c r="H166" s="6"/>
      <c r="I166" s="6"/>
      <c r="J166" s="6"/>
      <c r="K166" s="6"/>
      <c r="L166" s="6"/>
      <c r="M166" s="6"/>
      <c r="N166" s="6"/>
      <c r="O166" s="6"/>
      <c r="P166" s="6"/>
      <c r="Q166" s="6"/>
      <c r="R166" s="6"/>
      <c r="S166" s="6"/>
    </row>
    <row r="167" spans="1:19" x14ac:dyDescent="0.25">
      <c r="A167" s="7"/>
      <c r="B167" s="6"/>
      <c r="C167" s="6"/>
      <c r="D167" s="6"/>
      <c r="E167" s="6"/>
      <c r="F167" s="6"/>
      <c r="G167" s="6"/>
      <c r="H167" s="6"/>
      <c r="I167" s="6"/>
      <c r="J167" s="6"/>
      <c r="K167" s="6"/>
      <c r="L167" s="6"/>
      <c r="M167" s="6"/>
      <c r="N167" s="6"/>
      <c r="O167" s="6"/>
      <c r="P167" s="6"/>
      <c r="Q167" s="6"/>
      <c r="R167" s="6"/>
      <c r="S167" s="6"/>
    </row>
    <row r="168" spans="1:19" x14ac:dyDescent="0.25">
      <c r="A168" s="7"/>
      <c r="B168" s="6"/>
      <c r="C168" s="6"/>
      <c r="D168" s="6"/>
      <c r="E168" s="6"/>
      <c r="F168" s="6"/>
      <c r="G168" s="6"/>
      <c r="H168" s="6"/>
      <c r="I168" s="6"/>
      <c r="J168" s="6"/>
      <c r="K168" s="6"/>
      <c r="L168" s="6"/>
      <c r="M168" s="6"/>
      <c r="N168" s="6"/>
      <c r="O168" s="6"/>
      <c r="P168" s="6"/>
      <c r="Q168" s="6"/>
      <c r="R168" s="6"/>
      <c r="S168" s="6"/>
    </row>
    <row r="169" spans="1:19" x14ac:dyDescent="0.25">
      <c r="A169" s="7"/>
      <c r="B169" s="6"/>
      <c r="C169" s="6"/>
      <c r="D169" s="6"/>
      <c r="E169" s="6"/>
      <c r="F169" s="6"/>
      <c r="G169" s="6"/>
      <c r="H169" s="6"/>
      <c r="I169" s="6"/>
      <c r="J169" s="6"/>
      <c r="K169" s="6"/>
      <c r="L169" s="6"/>
      <c r="M169" s="6"/>
      <c r="N169" s="6"/>
      <c r="O169" s="6"/>
      <c r="P169" s="6"/>
      <c r="Q169" s="6"/>
      <c r="R169" s="6"/>
      <c r="S169" s="6"/>
    </row>
    <row r="170" spans="1:19" x14ac:dyDescent="0.25">
      <c r="A170" s="7"/>
      <c r="B170" s="6"/>
      <c r="C170" s="6"/>
      <c r="D170" s="6"/>
      <c r="E170" s="6"/>
      <c r="F170" s="6"/>
      <c r="G170" s="6"/>
      <c r="H170" s="6"/>
      <c r="I170" s="6"/>
      <c r="J170" s="6"/>
      <c r="K170" s="6"/>
      <c r="L170" s="6"/>
      <c r="M170" s="6"/>
      <c r="N170" s="6"/>
      <c r="O170" s="6"/>
      <c r="P170" s="6"/>
      <c r="Q170" s="6"/>
      <c r="R170" s="6"/>
      <c r="S170" s="6"/>
    </row>
    <row r="171" spans="1:19" x14ac:dyDescent="0.25">
      <c r="A171" s="7"/>
      <c r="B171" s="6"/>
      <c r="C171" s="6"/>
      <c r="D171" s="6"/>
      <c r="E171" s="6"/>
      <c r="F171" s="6"/>
      <c r="G171" s="6"/>
      <c r="H171" s="6"/>
      <c r="I171" s="6"/>
      <c r="J171" s="6"/>
      <c r="K171" s="6"/>
      <c r="L171" s="6"/>
      <c r="M171" s="6"/>
      <c r="N171" s="6"/>
      <c r="O171" s="6"/>
      <c r="P171" s="6"/>
      <c r="Q171" s="6"/>
      <c r="R171" s="6"/>
      <c r="S171" s="6"/>
    </row>
    <row r="172" spans="1:19" x14ac:dyDescent="0.25">
      <c r="A172" s="7"/>
      <c r="B172" s="6"/>
      <c r="C172" s="6"/>
      <c r="D172" s="6"/>
      <c r="E172" s="6"/>
      <c r="F172" s="6"/>
      <c r="G172" s="6"/>
      <c r="H172" s="6"/>
      <c r="I172" s="6"/>
      <c r="J172" s="6"/>
      <c r="K172" s="6"/>
      <c r="L172" s="6"/>
      <c r="M172" s="6"/>
      <c r="N172" s="6"/>
      <c r="O172" s="6"/>
      <c r="P172" s="6"/>
      <c r="Q172" s="6"/>
      <c r="R172" s="6"/>
      <c r="S172" s="6"/>
    </row>
    <row r="173" spans="1:19" x14ac:dyDescent="0.25">
      <c r="A173" s="7"/>
      <c r="B173" s="6"/>
      <c r="C173" s="6"/>
      <c r="D173" s="6"/>
      <c r="E173" s="6"/>
      <c r="F173" s="6"/>
      <c r="G173" s="6"/>
      <c r="H173" s="6"/>
      <c r="I173" s="6"/>
      <c r="J173" s="6"/>
      <c r="K173" s="6"/>
      <c r="L173" s="6"/>
      <c r="M173" s="6"/>
      <c r="N173" s="6"/>
      <c r="O173" s="6"/>
      <c r="P173" s="6"/>
      <c r="Q173" s="6"/>
      <c r="R173" s="6"/>
      <c r="S173" s="6"/>
    </row>
    <row r="174" spans="1:19" x14ac:dyDescent="0.25">
      <c r="A174" s="7"/>
      <c r="B174" s="6"/>
      <c r="C174" s="6"/>
      <c r="D174" s="6"/>
      <c r="E174" s="6"/>
      <c r="F174" s="6"/>
      <c r="G174" s="6"/>
      <c r="H174" s="6"/>
      <c r="I174" s="6"/>
      <c r="J174" s="6"/>
      <c r="K174" s="6"/>
      <c r="L174" s="6"/>
      <c r="M174" s="6"/>
      <c r="N174" s="6"/>
      <c r="O174" s="6"/>
      <c r="P174" s="6"/>
      <c r="Q174" s="6"/>
      <c r="R174" s="6"/>
      <c r="S174" s="6"/>
    </row>
    <row r="175" spans="1:19" x14ac:dyDescent="0.25">
      <c r="A175" s="7"/>
      <c r="B175" s="6"/>
      <c r="C175" s="6"/>
      <c r="D175" s="6"/>
      <c r="E175" s="6"/>
      <c r="F175" s="6"/>
      <c r="G175" s="6"/>
      <c r="H175" s="6"/>
      <c r="I175" s="6"/>
      <c r="J175" s="6"/>
      <c r="K175" s="6"/>
      <c r="L175" s="6"/>
      <c r="M175" s="6"/>
      <c r="N175" s="6"/>
      <c r="O175" s="6"/>
      <c r="P175" s="6"/>
      <c r="Q175" s="6"/>
      <c r="R175" s="6"/>
      <c r="S175" s="6"/>
    </row>
    <row r="176" spans="1:19" x14ac:dyDescent="0.25">
      <c r="A176" s="7"/>
      <c r="B176" s="6"/>
      <c r="C176" s="6"/>
      <c r="D176" s="6"/>
      <c r="E176" s="6"/>
      <c r="F176" s="6"/>
      <c r="G176" s="6"/>
      <c r="H176" s="6"/>
      <c r="I176" s="6"/>
      <c r="J176" s="6"/>
      <c r="K176" s="6"/>
      <c r="L176" s="6"/>
      <c r="M176" s="6"/>
      <c r="N176" s="6"/>
      <c r="O176" s="6"/>
      <c r="P176" s="6"/>
      <c r="Q176" s="6"/>
      <c r="R176" s="6"/>
      <c r="S176" s="6"/>
    </row>
    <row r="177" spans="1:19" x14ac:dyDescent="0.25">
      <c r="A177" s="7"/>
      <c r="B177" s="6"/>
      <c r="C177" s="6"/>
      <c r="D177" s="6"/>
      <c r="E177" s="6"/>
      <c r="F177" s="6"/>
      <c r="G177" s="6"/>
      <c r="H177" s="6"/>
      <c r="I177" s="6"/>
      <c r="J177" s="6"/>
      <c r="K177" s="6"/>
      <c r="L177" s="6"/>
      <c r="M177" s="6"/>
      <c r="N177" s="6"/>
      <c r="O177" s="6"/>
      <c r="P177" s="6"/>
      <c r="Q177" s="6"/>
      <c r="R177" s="6"/>
      <c r="S177" s="6"/>
    </row>
    <row r="178" spans="1:19" x14ac:dyDescent="0.25">
      <c r="A178" s="7"/>
      <c r="B178" s="6"/>
      <c r="C178" s="6"/>
      <c r="D178" s="6"/>
      <c r="E178" s="6"/>
      <c r="F178" s="6"/>
      <c r="G178" s="6"/>
      <c r="H178" s="6"/>
      <c r="I178" s="6"/>
      <c r="J178" s="6"/>
      <c r="K178" s="6"/>
      <c r="L178" s="6"/>
      <c r="M178" s="6"/>
      <c r="N178" s="6"/>
      <c r="O178" s="6"/>
      <c r="P178" s="6"/>
      <c r="Q178" s="6"/>
      <c r="R178" s="6"/>
      <c r="S178" s="6"/>
    </row>
    <row r="179" spans="1:19" x14ac:dyDescent="0.25">
      <c r="A179" s="7"/>
      <c r="B179" s="6"/>
      <c r="C179" s="6"/>
      <c r="D179" s="6"/>
      <c r="E179" s="6"/>
      <c r="F179" s="6"/>
      <c r="G179" s="6"/>
      <c r="H179" s="6"/>
      <c r="I179" s="6"/>
      <c r="J179" s="6"/>
      <c r="K179" s="6"/>
      <c r="L179" s="6"/>
      <c r="M179" s="6"/>
      <c r="N179" s="6"/>
      <c r="O179" s="6"/>
      <c r="P179" s="6"/>
      <c r="Q179" s="6"/>
      <c r="R179" s="6"/>
      <c r="S179" s="6"/>
    </row>
    <row r="180" spans="1:19" x14ac:dyDescent="0.25">
      <c r="A180" s="7"/>
      <c r="B180" s="6"/>
      <c r="C180" s="6"/>
      <c r="D180" s="6"/>
      <c r="E180" s="6"/>
      <c r="F180" s="6"/>
      <c r="G180" s="6"/>
      <c r="H180" s="6"/>
      <c r="I180" s="6"/>
      <c r="J180" s="6"/>
      <c r="K180" s="6"/>
      <c r="L180" s="6"/>
      <c r="M180" s="6"/>
      <c r="N180" s="6"/>
      <c r="O180" s="6"/>
      <c r="P180" s="6"/>
      <c r="Q180" s="6"/>
      <c r="R180" s="6"/>
      <c r="S180" s="6"/>
    </row>
    <row r="181" spans="1:19" x14ac:dyDescent="0.25">
      <c r="A181" s="7"/>
      <c r="B181" s="6"/>
      <c r="C181" s="6"/>
      <c r="D181" s="6"/>
      <c r="E181" s="6"/>
      <c r="F181" s="6"/>
      <c r="G181" s="6"/>
      <c r="H181" s="6"/>
      <c r="I181" s="6"/>
      <c r="J181" s="6"/>
      <c r="K181" s="6"/>
      <c r="L181" s="6"/>
      <c r="M181" s="6"/>
      <c r="N181" s="6"/>
      <c r="O181" s="6"/>
      <c r="P181" s="6"/>
      <c r="Q181" s="6"/>
      <c r="R181" s="6"/>
      <c r="S181" s="6"/>
    </row>
    <row r="182" spans="1:19" x14ac:dyDescent="0.25">
      <c r="A182" s="7"/>
      <c r="B182" s="6"/>
      <c r="C182" s="6"/>
      <c r="D182" s="6"/>
      <c r="E182" s="6"/>
      <c r="F182" s="6"/>
      <c r="G182" s="6"/>
      <c r="H182" s="6"/>
      <c r="I182" s="6"/>
      <c r="J182" s="6"/>
      <c r="K182" s="6"/>
      <c r="L182" s="6"/>
      <c r="M182" s="6"/>
      <c r="N182" s="6"/>
      <c r="O182" s="6"/>
      <c r="P182" s="6"/>
      <c r="Q182" s="6"/>
      <c r="R182" s="6"/>
      <c r="S182" s="6"/>
    </row>
    <row r="183" spans="1:19" x14ac:dyDescent="0.25">
      <c r="A183" s="7"/>
      <c r="B183" s="6"/>
      <c r="C183" s="6"/>
      <c r="D183" s="6"/>
      <c r="E183" s="6"/>
      <c r="F183" s="6"/>
      <c r="G183" s="6"/>
      <c r="H183" s="6"/>
      <c r="I183" s="6"/>
      <c r="J183" s="6"/>
      <c r="K183" s="6"/>
      <c r="L183" s="6"/>
      <c r="M183" s="6"/>
      <c r="N183" s="6"/>
      <c r="O183" s="6"/>
      <c r="P183" s="6"/>
      <c r="Q183" s="6"/>
      <c r="R183" s="6"/>
      <c r="S183" s="6"/>
    </row>
    <row r="184" spans="1:19" x14ac:dyDescent="0.25">
      <c r="A184" s="7"/>
      <c r="B184" s="6"/>
      <c r="C184" s="6"/>
      <c r="D184" s="6"/>
      <c r="E184" s="6"/>
      <c r="F184" s="6"/>
      <c r="G184" s="6"/>
      <c r="H184" s="6"/>
      <c r="I184" s="6"/>
      <c r="J184" s="6"/>
      <c r="K184" s="6"/>
      <c r="L184" s="6"/>
      <c r="M184" s="6"/>
      <c r="N184" s="6"/>
      <c r="O184" s="6"/>
      <c r="P184" s="6"/>
      <c r="Q184" s="6"/>
      <c r="R184" s="6"/>
      <c r="S184" s="6"/>
    </row>
    <row r="185" spans="1:19" x14ac:dyDescent="0.25">
      <c r="A185" s="7"/>
      <c r="B185" s="6"/>
      <c r="C185" s="6"/>
      <c r="D185" s="6"/>
      <c r="E185" s="6"/>
      <c r="F185" s="6"/>
      <c r="G185" s="6"/>
      <c r="H185" s="6"/>
      <c r="I185" s="6"/>
      <c r="J185" s="6"/>
      <c r="K185" s="6"/>
      <c r="L185" s="6"/>
      <c r="M185" s="6"/>
      <c r="N185" s="6"/>
      <c r="O185" s="6"/>
      <c r="P185" s="6"/>
      <c r="Q185" s="6"/>
      <c r="R185" s="6"/>
      <c r="S185" s="6"/>
    </row>
    <row r="186" spans="1:19" x14ac:dyDescent="0.25">
      <c r="A186" s="7"/>
      <c r="B186" s="6"/>
      <c r="C186" s="6"/>
      <c r="D186" s="6"/>
      <c r="E186" s="6"/>
      <c r="F186" s="6"/>
      <c r="G186" s="6"/>
      <c r="H186" s="6"/>
      <c r="I186" s="6"/>
      <c r="J186" s="6"/>
      <c r="K186" s="6"/>
      <c r="L186" s="6"/>
      <c r="M186" s="6"/>
      <c r="N186" s="6"/>
      <c r="O186" s="6"/>
      <c r="P186" s="6"/>
      <c r="Q186" s="6"/>
      <c r="R186" s="6"/>
      <c r="S186" s="6"/>
    </row>
    <row r="187" spans="1:19" x14ac:dyDescent="0.25">
      <c r="A187" s="7"/>
      <c r="B187" s="6"/>
      <c r="C187" s="6"/>
      <c r="D187" s="6"/>
      <c r="E187" s="6"/>
      <c r="F187" s="6"/>
      <c r="G187" s="6"/>
      <c r="H187" s="6"/>
      <c r="I187" s="6"/>
      <c r="J187" s="6"/>
      <c r="K187" s="6"/>
      <c r="L187" s="6"/>
      <c r="M187" s="6"/>
      <c r="N187" s="6"/>
      <c r="O187" s="6"/>
      <c r="P187" s="6"/>
      <c r="Q187" s="6"/>
      <c r="R187" s="6"/>
      <c r="S187" s="6"/>
    </row>
    <row r="188" spans="1:19" x14ac:dyDescent="0.25">
      <c r="A188" s="7"/>
      <c r="B188" s="6"/>
      <c r="C188" s="6"/>
      <c r="D188" s="6"/>
      <c r="E188" s="6"/>
      <c r="F188" s="6"/>
      <c r="G188" s="6"/>
      <c r="H188" s="6"/>
      <c r="I188" s="6"/>
      <c r="J188" s="6"/>
      <c r="K188" s="6"/>
      <c r="L188" s="6"/>
      <c r="M188" s="6"/>
      <c r="N188" s="6"/>
      <c r="O188" s="6"/>
      <c r="P188" s="6"/>
      <c r="Q188" s="6"/>
      <c r="R188" s="6"/>
      <c r="S188" s="6"/>
    </row>
    <row r="189" spans="1:19" x14ac:dyDescent="0.25">
      <c r="A189" s="7"/>
      <c r="B189" s="6"/>
      <c r="C189" s="6"/>
      <c r="D189" s="6"/>
      <c r="E189" s="6"/>
      <c r="F189" s="6"/>
      <c r="G189" s="6"/>
      <c r="H189" s="6"/>
      <c r="I189" s="6"/>
      <c r="J189" s="6"/>
      <c r="K189" s="6"/>
      <c r="L189" s="6"/>
      <c r="M189" s="6"/>
      <c r="N189" s="6"/>
      <c r="O189" s="6"/>
      <c r="P189" s="6"/>
      <c r="Q189" s="6"/>
      <c r="R189" s="6"/>
      <c r="S189" s="6"/>
    </row>
    <row r="190" spans="1:19" x14ac:dyDescent="0.25">
      <c r="A190" s="7"/>
      <c r="B190" s="6"/>
      <c r="C190" s="6"/>
      <c r="D190" s="6"/>
      <c r="E190" s="6"/>
      <c r="F190" s="6"/>
      <c r="G190" s="6"/>
      <c r="H190" s="6"/>
      <c r="I190" s="6"/>
      <c r="J190" s="6"/>
      <c r="K190" s="6"/>
      <c r="L190" s="6"/>
      <c r="M190" s="6"/>
      <c r="N190" s="6"/>
      <c r="O190" s="6"/>
      <c r="P190" s="6"/>
      <c r="Q190" s="6"/>
      <c r="R190" s="6"/>
      <c r="S190" s="6"/>
    </row>
    <row r="191" spans="1:19" x14ac:dyDescent="0.25">
      <c r="A191" s="7"/>
      <c r="B191" s="6"/>
      <c r="C191" s="6"/>
      <c r="D191" s="6"/>
      <c r="E191" s="6"/>
      <c r="F191" s="6"/>
      <c r="G191" s="6"/>
      <c r="H191" s="6"/>
      <c r="I191" s="6"/>
      <c r="J191" s="6"/>
      <c r="K191" s="6"/>
      <c r="L191" s="6"/>
      <c r="M191" s="6"/>
      <c r="N191" s="6"/>
      <c r="O191" s="6"/>
      <c r="P191" s="6"/>
      <c r="Q191" s="6"/>
      <c r="R191" s="6"/>
      <c r="S191" s="6"/>
    </row>
    <row r="192" spans="1:19" x14ac:dyDescent="0.25">
      <c r="A192" s="7"/>
      <c r="B192" s="6"/>
      <c r="C192" s="6"/>
      <c r="D192" s="6"/>
      <c r="E192" s="6"/>
      <c r="F192" s="6"/>
      <c r="G192" s="6"/>
      <c r="H192" s="6"/>
      <c r="I192" s="6"/>
      <c r="J192" s="6"/>
      <c r="K192" s="6"/>
      <c r="L192" s="6"/>
      <c r="M192" s="6"/>
      <c r="N192" s="6"/>
      <c r="O192" s="6"/>
      <c r="P192" s="6"/>
      <c r="Q192" s="6"/>
      <c r="R192" s="6"/>
      <c r="S192" s="6"/>
    </row>
    <row r="193" spans="1:19" x14ac:dyDescent="0.25">
      <c r="A193" s="7"/>
      <c r="B193" s="6"/>
      <c r="C193" s="6"/>
      <c r="D193" s="6"/>
      <c r="E193" s="6"/>
      <c r="F193" s="6"/>
      <c r="G193" s="6"/>
      <c r="H193" s="6"/>
      <c r="I193" s="6"/>
      <c r="J193" s="6"/>
      <c r="K193" s="6"/>
      <c r="L193" s="6"/>
      <c r="M193" s="6"/>
      <c r="N193" s="6"/>
      <c r="O193" s="6"/>
      <c r="P193" s="6"/>
      <c r="Q193" s="6"/>
      <c r="R193" s="6"/>
      <c r="S193" s="6"/>
    </row>
    <row r="194" spans="1:19" x14ac:dyDescent="0.25">
      <c r="A194" s="7"/>
      <c r="B194" s="6"/>
      <c r="C194" s="6"/>
      <c r="D194" s="6"/>
      <c r="E194" s="6"/>
      <c r="F194" s="6"/>
      <c r="G194" s="6"/>
      <c r="H194" s="6"/>
      <c r="I194" s="6"/>
      <c r="J194" s="6"/>
      <c r="K194" s="6"/>
      <c r="L194" s="6"/>
      <c r="M194" s="6"/>
      <c r="N194" s="6"/>
      <c r="O194" s="6"/>
      <c r="P194" s="6"/>
      <c r="Q194" s="6"/>
      <c r="R194" s="6"/>
      <c r="S194" s="6"/>
    </row>
    <row r="195" spans="1:19" x14ac:dyDescent="0.25">
      <c r="A195" s="7"/>
      <c r="B195" s="6"/>
      <c r="C195" s="6"/>
      <c r="D195" s="6"/>
      <c r="E195" s="6"/>
      <c r="F195" s="6"/>
      <c r="G195" s="6"/>
      <c r="H195" s="6"/>
      <c r="I195" s="6"/>
      <c r="J195" s="6"/>
      <c r="K195" s="6"/>
      <c r="L195" s="6"/>
      <c r="M195" s="6"/>
      <c r="N195" s="6"/>
      <c r="O195" s="6"/>
      <c r="P195" s="6"/>
      <c r="Q195" s="6"/>
      <c r="R195" s="6"/>
      <c r="S195" s="6"/>
    </row>
    <row r="196" spans="1:19" x14ac:dyDescent="0.25">
      <c r="A196" s="7"/>
      <c r="B196" s="6"/>
      <c r="C196" s="6"/>
      <c r="D196" s="6"/>
      <c r="E196" s="6"/>
      <c r="F196" s="6"/>
      <c r="G196" s="6"/>
      <c r="H196" s="6"/>
      <c r="I196" s="6"/>
      <c r="J196" s="6"/>
      <c r="K196" s="6"/>
      <c r="L196" s="6"/>
      <c r="M196" s="6"/>
      <c r="N196" s="6"/>
      <c r="O196" s="6"/>
      <c r="P196" s="6"/>
      <c r="Q196" s="6"/>
      <c r="R196" s="6"/>
      <c r="S196" s="6"/>
    </row>
    <row r="197" spans="1:19" x14ac:dyDescent="0.25">
      <c r="A197" s="7"/>
      <c r="B197" s="6"/>
      <c r="C197" s="6"/>
      <c r="D197" s="6"/>
      <c r="E197" s="6"/>
      <c r="F197" s="6"/>
      <c r="G197" s="6"/>
      <c r="H197" s="6"/>
      <c r="I197" s="6"/>
      <c r="J197" s="6"/>
      <c r="K197" s="6"/>
      <c r="L197" s="6"/>
      <c r="M197" s="6"/>
      <c r="N197" s="6"/>
      <c r="O197" s="6"/>
      <c r="P197" s="6"/>
      <c r="Q197" s="6"/>
      <c r="R197" s="6"/>
      <c r="S197" s="6"/>
    </row>
    <row r="198" spans="1:19" x14ac:dyDescent="0.25">
      <c r="A198" s="7"/>
      <c r="B198" s="6"/>
      <c r="C198" s="6"/>
      <c r="D198" s="6"/>
      <c r="E198" s="6"/>
      <c r="F198" s="6"/>
      <c r="G198" s="6"/>
      <c r="H198" s="6"/>
      <c r="I198" s="6"/>
      <c r="J198" s="6"/>
      <c r="K198" s="6"/>
      <c r="L198" s="6"/>
      <c r="M198" s="6"/>
      <c r="N198" s="6"/>
      <c r="O198" s="6"/>
      <c r="P198" s="6"/>
      <c r="Q198" s="6"/>
      <c r="R198" s="6"/>
      <c r="S198" s="6"/>
    </row>
    <row r="199" spans="1:19" x14ac:dyDescent="0.25">
      <c r="A199" s="7"/>
      <c r="B199" s="6"/>
      <c r="C199" s="6"/>
      <c r="D199" s="6"/>
      <c r="E199" s="6"/>
      <c r="F199" s="6"/>
      <c r="G199" s="6"/>
      <c r="H199" s="6"/>
      <c r="I199" s="6"/>
      <c r="J199" s="6"/>
      <c r="K199" s="6"/>
      <c r="L199" s="6"/>
      <c r="M199" s="6"/>
      <c r="N199" s="6"/>
      <c r="O199" s="6"/>
      <c r="P199" s="6"/>
      <c r="Q199" s="6"/>
      <c r="R199" s="6"/>
      <c r="S199" s="6"/>
    </row>
    <row r="200" spans="1:19" x14ac:dyDescent="0.25">
      <c r="A200" s="7"/>
      <c r="B200" s="6"/>
      <c r="C200" s="6"/>
      <c r="D200" s="6"/>
      <c r="E200" s="6"/>
      <c r="F200" s="6"/>
      <c r="G200" s="6"/>
      <c r="H200" s="6"/>
      <c r="I200" s="6"/>
      <c r="J200" s="6"/>
      <c r="K200" s="6"/>
      <c r="L200" s="6"/>
      <c r="M200" s="6"/>
      <c r="N200" s="6"/>
      <c r="O200" s="6"/>
      <c r="P200" s="6"/>
      <c r="Q200" s="6"/>
      <c r="R200" s="6"/>
      <c r="S200" s="6"/>
    </row>
    <row r="201" spans="1:19" x14ac:dyDescent="0.25">
      <c r="A201" s="7"/>
      <c r="B201" s="6"/>
      <c r="C201" s="6"/>
      <c r="D201" s="6"/>
      <c r="E201" s="6"/>
      <c r="F201" s="6"/>
      <c r="G201" s="6"/>
      <c r="H201" s="6"/>
      <c r="I201" s="6"/>
      <c r="J201" s="6"/>
      <c r="K201" s="6"/>
      <c r="L201" s="6"/>
      <c r="M201" s="6"/>
      <c r="N201" s="6"/>
      <c r="O201" s="6"/>
      <c r="P201" s="6"/>
      <c r="Q201" s="6"/>
      <c r="R201" s="6"/>
      <c r="S201" s="6"/>
    </row>
    <row r="202" spans="1:19" x14ac:dyDescent="0.25">
      <c r="A202" s="7"/>
      <c r="B202" s="6"/>
      <c r="C202" s="6"/>
      <c r="D202" s="6"/>
      <c r="E202" s="6"/>
      <c r="F202" s="6"/>
      <c r="G202" s="6"/>
      <c r="H202" s="6"/>
      <c r="I202" s="6"/>
      <c r="J202" s="6"/>
      <c r="K202" s="6"/>
      <c r="L202" s="6"/>
      <c r="M202" s="6"/>
      <c r="N202" s="6"/>
      <c r="O202" s="6"/>
      <c r="P202" s="6"/>
      <c r="Q202" s="6"/>
      <c r="R202" s="6"/>
      <c r="S202" s="6"/>
    </row>
    <row r="203" spans="1:19" x14ac:dyDescent="0.25">
      <c r="A203" s="7"/>
      <c r="B203" s="6"/>
      <c r="C203" s="6"/>
      <c r="D203" s="6"/>
      <c r="E203" s="6"/>
      <c r="F203" s="6"/>
      <c r="G203" s="6"/>
      <c r="H203" s="6"/>
      <c r="I203" s="6"/>
      <c r="J203" s="6"/>
      <c r="K203" s="6"/>
      <c r="L203" s="6"/>
      <c r="M203" s="6"/>
      <c r="N203" s="6"/>
      <c r="O203" s="6"/>
      <c r="P203" s="6"/>
      <c r="Q203" s="6"/>
      <c r="R203" s="6"/>
      <c r="S203" s="6"/>
    </row>
    <row r="204" spans="1:19" x14ac:dyDescent="0.25">
      <c r="A204" s="7"/>
      <c r="B204" s="6"/>
      <c r="C204" s="6"/>
      <c r="D204" s="6"/>
      <c r="E204" s="6"/>
      <c r="F204" s="6"/>
      <c r="G204" s="6"/>
      <c r="H204" s="6"/>
      <c r="I204" s="6"/>
      <c r="J204" s="6"/>
      <c r="K204" s="6"/>
      <c r="L204" s="6"/>
      <c r="M204" s="6"/>
      <c r="N204" s="6"/>
      <c r="O204" s="6"/>
      <c r="P204" s="6"/>
      <c r="Q204" s="6"/>
      <c r="R204" s="6"/>
      <c r="S204" s="6"/>
    </row>
    <row r="205" spans="1:19" x14ac:dyDescent="0.25">
      <c r="A205" s="7"/>
      <c r="B205" s="6"/>
      <c r="C205" s="6"/>
      <c r="D205" s="6"/>
      <c r="E205" s="6"/>
      <c r="F205" s="6"/>
      <c r="G205" s="6"/>
      <c r="H205" s="6"/>
      <c r="I205" s="6"/>
      <c r="J205" s="6"/>
      <c r="K205" s="6"/>
      <c r="L205" s="6"/>
      <c r="M205" s="6"/>
      <c r="N205" s="6"/>
      <c r="O205" s="6"/>
      <c r="P205" s="6"/>
      <c r="Q205" s="6"/>
      <c r="R205" s="6"/>
      <c r="S205" s="6"/>
    </row>
    <row r="206" spans="1:19" x14ac:dyDescent="0.25">
      <c r="A206" s="7"/>
      <c r="B206" s="6"/>
      <c r="C206" s="6"/>
      <c r="D206" s="6"/>
      <c r="E206" s="6"/>
      <c r="F206" s="6"/>
      <c r="G206" s="6"/>
      <c r="H206" s="6"/>
      <c r="I206" s="6"/>
      <c r="J206" s="6"/>
      <c r="K206" s="6"/>
      <c r="L206" s="6"/>
      <c r="M206" s="6"/>
      <c r="N206" s="6"/>
      <c r="O206" s="6"/>
      <c r="P206" s="6"/>
      <c r="Q206" s="6"/>
      <c r="R206" s="6"/>
      <c r="S206" s="6"/>
    </row>
    <row r="207" spans="1:19" x14ac:dyDescent="0.25">
      <c r="A207" s="7"/>
      <c r="B207" s="6"/>
      <c r="C207" s="6"/>
      <c r="D207" s="6"/>
      <c r="E207" s="6"/>
      <c r="F207" s="6"/>
      <c r="G207" s="6"/>
      <c r="H207" s="6"/>
      <c r="I207" s="6"/>
      <c r="J207" s="6"/>
      <c r="K207" s="6"/>
      <c r="L207" s="6"/>
      <c r="M207" s="6"/>
      <c r="N207" s="6"/>
      <c r="O207" s="6"/>
      <c r="P207" s="6"/>
      <c r="Q207" s="6"/>
      <c r="R207" s="6"/>
      <c r="S207" s="6"/>
    </row>
    <row r="208" spans="1:19" x14ac:dyDescent="0.25">
      <c r="A208" s="7"/>
      <c r="B208" s="6"/>
      <c r="C208" s="6"/>
      <c r="D208" s="6"/>
      <c r="E208" s="6"/>
      <c r="F208" s="6"/>
      <c r="G208" s="6"/>
      <c r="H208" s="6"/>
      <c r="I208" s="6"/>
      <c r="J208" s="6"/>
      <c r="K208" s="6"/>
      <c r="L208" s="6"/>
      <c r="M208" s="6"/>
      <c r="N208" s="6"/>
      <c r="O208" s="6"/>
      <c r="P208" s="6"/>
      <c r="Q208" s="6"/>
      <c r="R208" s="6"/>
      <c r="S208" s="6"/>
    </row>
    <row r="209" spans="1:19" x14ac:dyDescent="0.25">
      <c r="A209" s="7"/>
      <c r="B209" s="6"/>
      <c r="C209" s="6"/>
      <c r="D209" s="6"/>
      <c r="E209" s="6"/>
      <c r="F209" s="6"/>
      <c r="G209" s="6"/>
      <c r="H209" s="6"/>
      <c r="I209" s="6"/>
      <c r="J209" s="6"/>
      <c r="K209" s="6"/>
      <c r="L209" s="6"/>
      <c r="M209" s="6"/>
      <c r="N209" s="6"/>
      <c r="O209" s="6"/>
      <c r="P209" s="6"/>
      <c r="Q209" s="6"/>
      <c r="R209" s="6"/>
      <c r="S209" s="6"/>
    </row>
    <row r="210" spans="1:19" x14ac:dyDescent="0.25">
      <c r="A210" s="7"/>
      <c r="B210" s="6"/>
      <c r="C210" s="6"/>
      <c r="D210" s="6"/>
      <c r="E210" s="6"/>
      <c r="F210" s="6"/>
      <c r="G210" s="6"/>
      <c r="H210" s="6"/>
      <c r="I210" s="6"/>
      <c r="J210" s="6"/>
      <c r="K210" s="6"/>
      <c r="L210" s="6"/>
      <c r="M210" s="6"/>
      <c r="N210" s="6"/>
      <c r="O210" s="6"/>
      <c r="P210" s="6"/>
      <c r="Q210" s="6"/>
      <c r="R210" s="6"/>
      <c r="S210" s="6"/>
    </row>
    <row r="211" spans="1:19" x14ac:dyDescent="0.25">
      <c r="A211" s="7"/>
      <c r="B211" s="6"/>
      <c r="C211" s="6"/>
      <c r="D211" s="6"/>
      <c r="E211" s="6"/>
      <c r="F211" s="6"/>
      <c r="G211" s="6"/>
      <c r="H211" s="6"/>
      <c r="I211" s="6"/>
      <c r="J211" s="6"/>
      <c r="K211" s="6"/>
      <c r="L211" s="6"/>
      <c r="M211" s="6"/>
      <c r="N211" s="6"/>
      <c r="O211" s="6"/>
      <c r="P211" s="6"/>
      <c r="Q211" s="6"/>
      <c r="R211" s="6"/>
      <c r="S211" s="6"/>
    </row>
    <row r="212" spans="1:19" x14ac:dyDescent="0.25">
      <c r="A212" s="7"/>
      <c r="B212" s="6"/>
      <c r="C212" s="6"/>
      <c r="D212" s="6"/>
      <c r="E212" s="6"/>
      <c r="F212" s="6"/>
      <c r="G212" s="6"/>
      <c r="H212" s="6"/>
      <c r="I212" s="6"/>
      <c r="J212" s="6"/>
      <c r="K212" s="6"/>
      <c r="L212" s="6"/>
      <c r="M212" s="6"/>
      <c r="N212" s="6"/>
      <c r="O212" s="6"/>
      <c r="P212" s="6"/>
      <c r="Q212" s="6"/>
      <c r="R212" s="6"/>
      <c r="S212" s="6"/>
    </row>
    <row r="213" spans="1:19" x14ac:dyDescent="0.25">
      <c r="A213" s="7"/>
      <c r="B213" s="6"/>
      <c r="C213" s="6"/>
      <c r="D213" s="6"/>
      <c r="E213" s="6"/>
      <c r="F213" s="6"/>
      <c r="G213" s="6"/>
      <c r="H213" s="6"/>
      <c r="I213" s="6"/>
      <c r="J213" s="6"/>
      <c r="K213" s="6"/>
      <c r="L213" s="6"/>
      <c r="M213" s="6"/>
      <c r="N213" s="6"/>
      <c r="O213" s="6"/>
      <c r="P213" s="6"/>
      <c r="Q213" s="6"/>
      <c r="R213" s="6"/>
      <c r="S213" s="6"/>
    </row>
    <row r="214" spans="1:19" x14ac:dyDescent="0.25">
      <c r="A214" s="7"/>
      <c r="B214" s="6"/>
      <c r="C214" s="6"/>
      <c r="D214" s="6"/>
      <c r="E214" s="6"/>
      <c r="F214" s="6"/>
      <c r="G214" s="6"/>
      <c r="H214" s="6"/>
      <c r="I214" s="6"/>
      <c r="J214" s="6"/>
      <c r="K214" s="6"/>
      <c r="L214" s="6"/>
      <c r="M214" s="6"/>
      <c r="N214" s="6"/>
      <c r="O214" s="6"/>
      <c r="P214" s="6"/>
      <c r="Q214" s="6"/>
      <c r="R214" s="6"/>
      <c r="S214" s="6"/>
    </row>
    <row r="215" spans="1:19" x14ac:dyDescent="0.25">
      <c r="A215" s="7"/>
      <c r="B215" s="6"/>
      <c r="C215" s="6"/>
      <c r="D215" s="6"/>
      <c r="E215" s="6"/>
      <c r="F215" s="6"/>
      <c r="G215" s="6"/>
      <c r="H215" s="6"/>
      <c r="I215" s="6"/>
      <c r="J215" s="6"/>
      <c r="K215" s="6"/>
      <c r="L215" s="6"/>
      <c r="M215" s="6"/>
      <c r="N215" s="6"/>
      <c r="O215" s="6"/>
      <c r="P215" s="6"/>
      <c r="Q215" s="6"/>
      <c r="R215" s="6"/>
      <c r="S215" s="6"/>
    </row>
    <row r="216" spans="1:19" x14ac:dyDescent="0.25">
      <c r="A216" s="7"/>
      <c r="B216" s="6"/>
      <c r="C216" s="6"/>
      <c r="D216" s="6"/>
      <c r="E216" s="6"/>
      <c r="F216" s="6"/>
      <c r="G216" s="6"/>
      <c r="H216" s="6"/>
      <c r="I216" s="6"/>
      <c r="J216" s="6"/>
      <c r="K216" s="6"/>
      <c r="L216" s="6"/>
      <c r="M216" s="6"/>
      <c r="N216" s="6"/>
      <c r="O216" s="6"/>
      <c r="P216" s="6"/>
      <c r="Q216" s="6"/>
      <c r="R216" s="6"/>
      <c r="S216" s="6"/>
    </row>
    <row r="217" spans="1:19" x14ac:dyDescent="0.25">
      <c r="A217" s="7"/>
      <c r="B217" s="6"/>
      <c r="C217" s="6"/>
      <c r="D217" s="6"/>
      <c r="E217" s="6"/>
      <c r="F217" s="6"/>
      <c r="G217" s="6"/>
      <c r="H217" s="6"/>
      <c r="I217" s="6"/>
      <c r="J217" s="6"/>
      <c r="K217" s="6"/>
      <c r="L217" s="6"/>
      <c r="M217" s="6"/>
      <c r="N217" s="6"/>
      <c r="O217" s="6"/>
      <c r="P217" s="6"/>
      <c r="Q217" s="6"/>
      <c r="R217" s="6"/>
      <c r="S217" s="6"/>
    </row>
    <row r="218" spans="1:19" x14ac:dyDescent="0.25">
      <c r="A218" s="7"/>
      <c r="B218" s="6"/>
      <c r="C218" s="6"/>
      <c r="D218" s="6"/>
      <c r="E218" s="6"/>
      <c r="F218" s="6"/>
      <c r="G218" s="6"/>
      <c r="H218" s="6"/>
      <c r="I218" s="6"/>
      <c r="J218" s="6"/>
      <c r="K218" s="6"/>
      <c r="L218" s="6"/>
      <c r="M218" s="6"/>
      <c r="N218" s="6"/>
      <c r="O218" s="6"/>
      <c r="P218" s="6"/>
      <c r="Q218" s="6"/>
      <c r="R218" s="6"/>
      <c r="S218" s="6"/>
    </row>
    <row r="219" spans="1:19" x14ac:dyDescent="0.25">
      <c r="A219" s="7"/>
      <c r="B219" s="6"/>
      <c r="C219" s="6"/>
      <c r="D219" s="6"/>
      <c r="E219" s="6"/>
      <c r="F219" s="6"/>
      <c r="G219" s="6"/>
      <c r="H219" s="6"/>
      <c r="I219" s="6"/>
      <c r="J219" s="6"/>
      <c r="K219" s="6"/>
      <c r="L219" s="6"/>
      <c r="M219" s="6"/>
      <c r="N219" s="6"/>
      <c r="O219" s="6"/>
      <c r="P219" s="6"/>
      <c r="Q219" s="6"/>
      <c r="R219" s="6"/>
      <c r="S219" s="6"/>
    </row>
    <row r="220" spans="1:19" x14ac:dyDescent="0.25">
      <c r="A220" s="7"/>
      <c r="B220" s="6"/>
      <c r="C220" s="6"/>
      <c r="D220" s="6"/>
      <c r="E220" s="6"/>
      <c r="F220" s="6"/>
      <c r="G220" s="6"/>
      <c r="H220" s="6"/>
      <c r="I220" s="6"/>
      <c r="J220" s="6"/>
      <c r="K220" s="6"/>
      <c r="L220" s="6"/>
      <c r="M220" s="6"/>
      <c r="N220" s="6"/>
      <c r="O220" s="6"/>
      <c r="P220" s="6"/>
      <c r="Q220" s="6"/>
      <c r="R220" s="6"/>
      <c r="S220" s="6"/>
    </row>
    <row r="221" spans="1:19" x14ac:dyDescent="0.25">
      <c r="A221" s="7"/>
      <c r="B221" s="6"/>
      <c r="C221" s="6"/>
      <c r="D221" s="6"/>
      <c r="E221" s="6"/>
      <c r="F221" s="6"/>
      <c r="G221" s="6"/>
      <c r="H221" s="6"/>
      <c r="I221" s="6"/>
      <c r="J221" s="6"/>
      <c r="K221" s="6"/>
      <c r="L221" s="6"/>
      <c r="M221" s="6"/>
      <c r="N221" s="6"/>
      <c r="O221" s="6"/>
      <c r="P221" s="6"/>
      <c r="Q221" s="6"/>
      <c r="R221" s="6"/>
      <c r="S221" s="6"/>
    </row>
    <row r="222" spans="1:19" x14ac:dyDescent="0.25">
      <c r="A222" s="7"/>
      <c r="B222" s="6"/>
      <c r="C222" s="6"/>
      <c r="D222" s="6"/>
      <c r="E222" s="6"/>
      <c r="F222" s="6"/>
      <c r="G222" s="6"/>
      <c r="H222" s="6"/>
      <c r="I222" s="6"/>
      <c r="J222" s="6"/>
      <c r="K222" s="6"/>
      <c r="L222" s="6"/>
      <c r="M222" s="6"/>
      <c r="N222" s="6"/>
      <c r="O222" s="6"/>
      <c r="P222" s="6"/>
      <c r="Q222" s="6"/>
      <c r="R222" s="6"/>
      <c r="S222" s="6"/>
    </row>
    <row r="223" spans="1:19" x14ac:dyDescent="0.25">
      <c r="A223" s="7"/>
      <c r="B223" s="6"/>
      <c r="C223" s="6"/>
      <c r="D223" s="6"/>
      <c r="E223" s="6"/>
      <c r="F223" s="6"/>
      <c r="G223" s="6"/>
      <c r="H223" s="6"/>
      <c r="I223" s="6"/>
      <c r="J223" s="6"/>
      <c r="K223" s="6"/>
      <c r="L223" s="6"/>
      <c r="M223" s="6"/>
      <c r="N223" s="6"/>
      <c r="O223" s="6"/>
      <c r="P223" s="6"/>
      <c r="Q223" s="6"/>
      <c r="R223" s="6"/>
      <c r="S223" s="6"/>
    </row>
    <row r="224" spans="1:19" x14ac:dyDescent="0.25">
      <c r="A224" s="7"/>
      <c r="B224" s="6"/>
      <c r="C224" s="6"/>
      <c r="D224" s="6"/>
      <c r="E224" s="6"/>
      <c r="F224" s="6"/>
      <c r="G224" s="6"/>
      <c r="H224" s="6"/>
      <c r="I224" s="6"/>
      <c r="J224" s="6"/>
      <c r="K224" s="6"/>
      <c r="L224" s="6"/>
      <c r="M224" s="6"/>
      <c r="N224" s="6"/>
      <c r="O224" s="6"/>
      <c r="P224" s="6"/>
      <c r="Q224" s="6"/>
      <c r="R224" s="6"/>
      <c r="S224" s="6"/>
    </row>
    <row r="225" spans="1:19" x14ac:dyDescent="0.25">
      <c r="A225" s="7"/>
      <c r="B225" s="6"/>
      <c r="C225" s="6"/>
      <c r="D225" s="6"/>
      <c r="E225" s="6"/>
      <c r="F225" s="6"/>
      <c r="G225" s="6"/>
      <c r="H225" s="6"/>
      <c r="I225" s="6"/>
      <c r="J225" s="6"/>
      <c r="K225" s="6"/>
      <c r="L225" s="6"/>
      <c r="M225" s="6"/>
      <c r="N225" s="6"/>
      <c r="O225" s="6"/>
      <c r="P225" s="6"/>
      <c r="Q225" s="6"/>
      <c r="R225" s="6"/>
      <c r="S225" s="6"/>
    </row>
    <row r="226" spans="1:19" x14ac:dyDescent="0.25">
      <c r="A226" s="7"/>
      <c r="B226" s="6"/>
      <c r="C226" s="6"/>
      <c r="D226" s="6"/>
      <c r="E226" s="6"/>
      <c r="F226" s="6"/>
      <c r="G226" s="6"/>
      <c r="H226" s="6"/>
      <c r="I226" s="6"/>
      <c r="J226" s="6"/>
      <c r="K226" s="6"/>
      <c r="L226" s="6"/>
      <c r="M226" s="6"/>
      <c r="N226" s="6"/>
      <c r="O226" s="6"/>
      <c r="P226" s="6"/>
      <c r="Q226" s="6"/>
      <c r="R226" s="6"/>
      <c r="S226" s="6"/>
    </row>
    <row r="227" spans="1:19" x14ac:dyDescent="0.25">
      <c r="A227" s="7"/>
      <c r="B227" s="6"/>
      <c r="C227" s="6"/>
      <c r="D227" s="6"/>
      <c r="E227" s="6"/>
      <c r="F227" s="6"/>
      <c r="G227" s="6"/>
      <c r="H227" s="6"/>
      <c r="I227" s="6"/>
      <c r="J227" s="6"/>
      <c r="K227" s="6"/>
      <c r="L227" s="6"/>
      <c r="M227" s="6"/>
      <c r="N227" s="6"/>
      <c r="O227" s="6"/>
      <c r="P227" s="6"/>
      <c r="Q227" s="6"/>
      <c r="R227" s="6"/>
      <c r="S227" s="6"/>
    </row>
    <row r="228" spans="1:19" x14ac:dyDescent="0.25">
      <c r="A228" s="7"/>
      <c r="B228" s="6"/>
      <c r="C228" s="6"/>
      <c r="D228" s="6"/>
      <c r="E228" s="6"/>
      <c r="F228" s="6"/>
      <c r="G228" s="6"/>
      <c r="H228" s="6"/>
      <c r="I228" s="6"/>
      <c r="J228" s="6"/>
      <c r="K228" s="6"/>
      <c r="L228" s="6"/>
      <c r="M228" s="6"/>
      <c r="N228" s="6"/>
      <c r="O228" s="6"/>
      <c r="P228" s="6"/>
      <c r="Q228" s="6"/>
      <c r="R228" s="6"/>
      <c r="S228" s="6"/>
    </row>
    <row r="229" spans="1:19" x14ac:dyDescent="0.25">
      <c r="A229" s="7"/>
      <c r="B229" s="6"/>
      <c r="C229" s="6"/>
      <c r="D229" s="6"/>
      <c r="E229" s="6"/>
      <c r="F229" s="6"/>
      <c r="G229" s="6"/>
      <c r="H229" s="6"/>
      <c r="I229" s="6"/>
      <c r="J229" s="6"/>
      <c r="K229" s="6"/>
      <c r="L229" s="6"/>
      <c r="M229" s="6"/>
      <c r="N229" s="6"/>
      <c r="O229" s="6"/>
      <c r="P229" s="6"/>
      <c r="Q229" s="6"/>
      <c r="R229" s="6"/>
      <c r="S229" s="6"/>
    </row>
    <row r="230" spans="1:19" x14ac:dyDescent="0.25">
      <c r="A230" s="7"/>
      <c r="B230" s="6"/>
      <c r="C230" s="6"/>
      <c r="D230" s="6"/>
      <c r="E230" s="6"/>
      <c r="F230" s="6"/>
      <c r="G230" s="6"/>
      <c r="H230" s="6"/>
      <c r="I230" s="6"/>
      <c r="J230" s="6"/>
      <c r="K230" s="6"/>
      <c r="L230" s="6"/>
      <c r="M230" s="6"/>
      <c r="N230" s="6"/>
      <c r="O230" s="6"/>
      <c r="P230" s="6"/>
      <c r="Q230" s="6"/>
      <c r="R230" s="6"/>
      <c r="S230" s="6"/>
    </row>
    <row r="231" spans="1:19" x14ac:dyDescent="0.25">
      <c r="A231" s="7"/>
      <c r="B231" s="6"/>
      <c r="C231" s="6"/>
      <c r="D231" s="6"/>
      <c r="E231" s="6"/>
      <c r="F231" s="6"/>
      <c r="G231" s="6"/>
      <c r="H231" s="6"/>
      <c r="I231" s="6"/>
      <c r="J231" s="6"/>
      <c r="K231" s="6"/>
      <c r="L231" s="6"/>
      <c r="M231" s="6"/>
      <c r="N231" s="6"/>
      <c r="O231" s="6"/>
      <c r="P231" s="6"/>
      <c r="Q231" s="6"/>
      <c r="R231" s="6"/>
      <c r="S231" s="6"/>
    </row>
    <row r="232" spans="1:19" x14ac:dyDescent="0.25">
      <c r="A232" s="7"/>
      <c r="B232" s="6"/>
      <c r="C232" s="6"/>
      <c r="D232" s="6"/>
      <c r="E232" s="6"/>
      <c r="F232" s="6"/>
      <c r="G232" s="6"/>
      <c r="H232" s="6"/>
      <c r="I232" s="6"/>
      <c r="J232" s="6"/>
      <c r="K232" s="6"/>
      <c r="L232" s="6"/>
      <c r="M232" s="6"/>
      <c r="N232" s="6"/>
      <c r="O232" s="6"/>
      <c r="P232" s="6"/>
      <c r="Q232" s="6"/>
      <c r="R232" s="6"/>
      <c r="S232" s="6"/>
    </row>
    <row r="233" spans="1:19" x14ac:dyDescent="0.25">
      <c r="A233" s="7"/>
      <c r="B233" s="6"/>
      <c r="C233" s="6"/>
      <c r="D233" s="6"/>
      <c r="E233" s="6"/>
      <c r="F233" s="6"/>
      <c r="G233" s="6"/>
      <c r="H233" s="6"/>
      <c r="I233" s="6"/>
      <c r="J233" s="6"/>
      <c r="K233" s="6"/>
      <c r="L233" s="6"/>
      <c r="M233" s="6"/>
      <c r="N233" s="6"/>
      <c r="O233" s="6"/>
      <c r="P233" s="6"/>
      <c r="Q233" s="6"/>
      <c r="R233" s="6"/>
      <c r="S233" s="6"/>
    </row>
    <row r="234" spans="1:19" x14ac:dyDescent="0.25">
      <c r="A234" s="7"/>
      <c r="B234" s="6"/>
      <c r="C234" s="6"/>
      <c r="D234" s="6"/>
      <c r="E234" s="6"/>
      <c r="F234" s="6"/>
      <c r="G234" s="6"/>
      <c r="H234" s="6"/>
      <c r="I234" s="6"/>
      <c r="J234" s="6"/>
      <c r="K234" s="6"/>
      <c r="L234" s="6"/>
      <c r="M234" s="6"/>
      <c r="N234" s="6"/>
      <c r="O234" s="6"/>
      <c r="P234" s="6"/>
      <c r="Q234" s="6"/>
      <c r="R234" s="6"/>
      <c r="S234" s="6"/>
    </row>
    <row r="235" spans="1:19" x14ac:dyDescent="0.25">
      <c r="A235" s="7"/>
      <c r="B235" s="6"/>
      <c r="C235" s="6"/>
      <c r="D235" s="6"/>
      <c r="E235" s="6"/>
      <c r="F235" s="6"/>
      <c r="G235" s="6"/>
      <c r="H235" s="6"/>
      <c r="I235" s="6"/>
      <c r="J235" s="6"/>
      <c r="K235" s="6"/>
      <c r="L235" s="6"/>
      <c r="M235" s="6"/>
      <c r="N235" s="6"/>
      <c r="O235" s="6"/>
      <c r="P235" s="6"/>
      <c r="Q235" s="6"/>
      <c r="R235" s="6"/>
      <c r="S235" s="6"/>
    </row>
    <row r="236" spans="1:19" x14ac:dyDescent="0.25">
      <c r="A236" s="7"/>
      <c r="B236" s="6"/>
      <c r="C236" s="6"/>
      <c r="D236" s="6"/>
      <c r="E236" s="6"/>
      <c r="F236" s="6"/>
      <c r="G236" s="6"/>
      <c r="H236" s="6"/>
      <c r="I236" s="6"/>
      <c r="J236" s="6"/>
      <c r="K236" s="6"/>
      <c r="L236" s="6"/>
      <c r="M236" s="6"/>
      <c r="N236" s="6"/>
      <c r="O236" s="6"/>
      <c r="P236" s="6"/>
      <c r="Q236" s="6"/>
      <c r="R236" s="6"/>
      <c r="S236" s="6"/>
    </row>
    <row r="237" spans="1:19" x14ac:dyDescent="0.25">
      <c r="A237" s="7"/>
      <c r="B237" s="6"/>
      <c r="C237" s="6"/>
      <c r="D237" s="6"/>
      <c r="E237" s="6"/>
      <c r="F237" s="6"/>
      <c r="G237" s="6"/>
      <c r="H237" s="6"/>
      <c r="I237" s="6"/>
      <c r="J237" s="6"/>
      <c r="K237" s="6"/>
      <c r="L237" s="6"/>
      <c r="M237" s="6"/>
      <c r="N237" s="6"/>
      <c r="O237" s="6"/>
      <c r="P237" s="6"/>
      <c r="Q237" s="6"/>
      <c r="R237" s="6"/>
      <c r="S237" s="6"/>
    </row>
    <row r="238" spans="1:19" x14ac:dyDescent="0.25">
      <c r="A238" s="7"/>
      <c r="B238" s="6"/>
      <c r="C238" s="6"/>
      <c r="D238" s="6"/>
      <c r="E238" s="6"/>
      <c r="F238" s="6"/>
      <c r="G238" s="6"/>
      <c r="H238" s="6"/>
      <c r="I238" s="6"/>
      <c r="J238" s="6"/>
      <c r="K238" s="6"/>
      <c r="L238" s="6"/>
      <c r="M238" s="6"/>
      <c r="N238" s="6"/>
      <c r="O238" s="6"/>
      <c r="P238" s="6"/>
      <c r="Q238" s="6"/>
      <c r="R238" s="6"/>
      <c r="S238" s="6"/>
    </row>
    <row r="239" spans="1:19" x14ac:dyDescent="0.25">
      <c r="A239" s="7"/>
      <c r="B239" s="6"/>
      <c r="C239" s="6"/>
      <c r="D239" s="6"/>
      <c r="E239" s="6"/>
      <c r="F239" s="6"/>
      <c r="G239" s="6"/>
      <c r="H239" s="6"/>
      <c r="I239" s="6"/>
      <c r="J239" s="6"/>
      <c r="K239" s="6"/>
      <c r="L239" s="6"/>
      <c r="M239" s="6"/>
      <c r="N239" s="6"/>
      <c r="O239" s="6"/>
      <c r="P239" s="6"/>
      <c r="Q239" s="6"/>
      <c r="R239" s="6"/>
      <c r="S239" s="6"/>
    </row>
    <row r="240" spans="1:19" x14ac:dyDescent="0.25">
      <c r="A240" s="7"/>
      <c r="B240" s="6"/>
      <c r="C240" s="6"/>
      <c r="D240" s="6"/>
      <c r="E240" s="6"/>
      <c r="F240" s="6"/>
      <c r="G240" s="6"/>
      <c r="H240" s="6"/>
      <c r="I240" s="6"/>
      <c r="J240" s="6"/>
      <c r="K240" s="6"/>
      <c r="L240" s="6"/>
      <c r="M240" s="6"/>
      <c r="N240" s="6"/>
      <c r="O240" s="6"/>
      <c r="P240" s="6"/>
      <c r="Q240" s="6"/>
      <c r="R240" s="6"/>
      <c r="S240" s="6"/>
    </row>
    <row r="241" spans="1:19" x14ac:dyDescent="0.25">
      <c r="A241" s="7"/>
      <c r="B241" s="6"/>
      <c r="C241" s="6"/>
      <c r="D241" s="6"/>
      <c r="E241" s="6"/>
      <c r="F241" s="6"/>
      <c r="G241" s="6"/>
      <c r="H241" s="6"/>
      <c r="I241" s="6"/>
      <c r="J241" s="6"/>
      <c r="K241" s="6"/>
      <c r="L241" s="6"/>
      <c r="M241" s="6"/>
      <c r="N241" s="6"/>
      <c r="O241" s="6"/>
      <c r="P241" s="6"/>
      <c r="Q241" s="6"/>
      <c r="R241" s="6"/>
      <c r="S241" s="6"/>
    </row>
    <row r="242" spans="1:19" x14ac:dyDescent="0.25">
      <c r="A242" s="7"/>
      <c r="B242" s="6"/>
      <c r="C242" s="6"/>
      <c r="D242" s="6"/>
      <c r="E242" s="6"/>
      <c r="F242" s="6"/>
      <c r="G242" s="6"/>
      <c r="H242" s="6"/>
      <c r="I242" s="6"/>
      <c r="J242" s="6"/>
      <c r="K242" s="6"/>
      <c r="L242" s="6"/>
      <c r="M242" s="6"/>
      <c r="N242" s="6"/>
      <c r="O242" s="6"/>
      <c r="P242" s="6"/>
      <c r="Q242" s="6"/>
      <c r="R242" s="6"/>
      <c r="S242" s="6"/>
    </row>
    <row r="243" spans="1:19" x14ac:dyDescent="0.25">
      <c r="A243" s="7"/>
      <c r="B243" s="6"/>
      <c r="C243" s="6"/>
      <c r="D243" s="6"/>
      <c r="E243" s="6"/>
      <c r="F243" s="6"/>
      <c r="G243" s="6"/>
      <c r="H243" s="6"/>
      <c r="I243" s="6"/>
      <c r="J243" s="6"/>
      <c r="K243" s="6"/>
      <c r="L243" s="6"/>
      <c r="M243" s="6"/>
      <c r="N243" s="6"/>
      <c r="O243" s="6"/>
      <c r="P243" s="6"/>
      <c r="Q243" s="6"/>
      <c r="R243" s="6"/>
      <c r="S243" s="6"/>
    </row>
    <row r="244" spans="1:19" x14ac:dyDescent="0.25">
      <c r="A244" s="7"/>
      <c r="B244" s="6"/>
      <c r="C244" s="6"/>
      <c r="D244" s="6"/>
      <c r="E244" s="6"/>
      <c r="F244" s="6"/>
      <c r="G244" s="6"/>
      <c r="H244" s="6"/>
      <c r="I244" s="6"/>
      <c r="J244" s="6"/>
      <c r="K244" s="6"/>
      <c r="L244" s="6"/>
      <c r="M244" s="6"/>
      <c r="N244" s="6"/>
      <c r="O244" s="6"/>
      <c r="P244" s="6"/>
      <c r="Q244" s="6"/>
      <c r="R244" s="6"/>
      <c r="S244" s="6"/>
    </row>
    <row r="245" spans="1:19" x14ac:dyDescent="0.25">
      <c r="A245" s="7"/>
      <c r="B245" s="6"/>
      <c r="C245" s="6"/>
      <c r="D245" s="6"/>
      <c r="E245" s="6"/>
      <c r="F245" s="6"/>
      <c r="G245" s="6"/>
      <c r="H245" s="6"/>
      <c r="I245" s="6"/>
      <c r="J245" s="6"/>
      <c r="K245" s="6"/>
      <c r="L245" s="6"/>
      <c r="M245" s="6"/>
      <c r="N245" s="6"/>
      <c r="O245" s="6"/>
      <c r="P245" s="6"/>
      <c r="Q245" s="6"/>
      <c r="R245" s="6"/>
      <c r="S245" s="6"/>
    </row>
    <row r="246" spans="1:19" x14ac:dyDescent="0.25">
      <c r="A246" s="7"/>
      <c r="B246" s="6"/>
      <c r="C246" s="6"/>
      <c r="D246" s="6"/>
      <c r="E246" s="6"/>
      <c r="F246" s="6"/>
      <c r="G246" s="6"/>
      <c r="H246" s="6"/>
      <c r="I246" s="6"/>
      <c r="J246" s="6"/>
      <c r="K246" s="6"/>
      <c r="L246" s="6"/>
      <c r="M246" s="6"/>
      <c r="N246" s="6"/>
      <c r="O246" s="6"/>
      <c r="P246" s="6"/>
      <c r="Q246" s="6"/>
      <c r="R246" s="6"/>
      <c r="S246" s="6"/>
    </row>
    <row r="247" spans="1:19" x14ac:dyDescent="0.25">
      <c r="A247" s="7"/>
      <c r="B247" s="6"/>
      <c r="C247" s="6"/>
      <c r="D247" s="6"/>
      <c r="E247" s="6"/>
      <c r="F247" s="6"/>
      <c r="G247" s="6"/>
      <c r="H247" s="6"/>
      <c r="I247" s="6"/>
      <c r="J247" s="6"/>
      <c r="K247" s="6"/>
      <c r="L247" s="6"/>
      <c r="M247" s="6"/>
      <c r="N247" s="6"/>
      <c r="O247" s="6"/>
      <c r="P247" s="6"/>
      <c r="Q247" s="6"/>
      <c r="R247" s="6"/>
      <c r="S247" s="6"/>
    </row>
    <row r="248" spans="1:19" x14ac:dyDescent="0.25">
      <c r="A248" s="7"/>
      <c r="B248" s="6"/>
      <c r="C248" s="6"/>
      <c r="D248" s="6"/>
      <c r="E248" s="6"/>
      <c r="F248" s="6"/>
      <c r="G248" s="6"/>
      <c r="H248" s="6"/>
      <c r="I248" s="6"/>
      <c r="J248" s="6"/>
      <c r="K248" s="6"/>
      <c r="L248" s="6"/>
      <c r="M248" s="6"/>
      <c r="N248" s="6"/>
      <c r="O248" s="6"/>
      <c r="P248" s="6"/>
      <c r="Q248" s="6"/>
      <c r="R248" s="6"/>
      <c r="S248" s="6"/>
    </row>
    <row r="249" spans="1:19" x14ac:dyDescent="0.25">
      <c r="A249" s="7"/>
      <c r="B249" s="6"/>
      <c r="C249" s="6"/>
      <c r="D249" s="6"/>
      <c r="E249" s="6"/>
      <c r="F249" s="6"/>
      <c r="G249" s="6"/>
      <c r="H249" s="6"/>
      <c r="I249" s="6"/>
      <c r="J249" s="6"/>
      <c r="K249" s="6"/>
      <c r="L249" s="6"/>
      <c r="M249" s="6"/>
      <c r="N249" s="6"/>
      <c r="O249" s="6"/>
      <c r="P249" s="6"/>
      <c r="Q249" s="6"/>
      <c r="R249" s="6"/>
      <c r="S249" s="6"/>
    </row>
    <row r="250" spans="1:19" x14ac:dyDescent="0.25">
      <c r="A250" s="7"/>
      <c r="B250" s="6"/>
      <c r="C250" s="6"/>
      <c r="D250" s="6"/>
      <c r="E250" s="6"/>
      <c r="F250" s="6"/>
      <c r="G250" s="6"/>
      <c r="H250" s="6"/>
      <c r="I250" s="6"/>
      <c r="J250" s="6"/>
      <c r="K250" s="6"/>
      <c r="L250" s="6"/>
      <c r="M250" s="6"/>
      <c r="N250" s="6"/>
      <c r="O250" s="6"/>
      <c r="P250" s="6"/>
      <c r="Q250" s="6"/>
      <c r="R250" s="6"/>
      <c r="S250" s="6"/>
    </row>
    <row r="251" spans="1:19" x14ac:dyDescent="0.25">
      <c r="A251" s="7"/>
      <c r="B251" s="6"/>
      <c r="C251" s="6"/>
      <c r="D251" s="6"/>
      <c r="E251" s="6"/>
      <c r="F251" s="6"/>
      <c r="G251" s="6"/>
      <c r="H251" s="6"/>
      <c r="I251" s="6"/>
      <c r="J251" s="6"/>
      <c r="K251" s="6"/>
      <c r="L251" s="6"/>
      <c r="M251" s="6"/>
      <c r="N251" s="6"/>
      <c r="O251" s="6"/>
      <c r="P251" s="6"/>
      <c r="Q251" s="6"/>
      <c r="R251" s="6"/>
      <c r="S251" s="6"/>
    </row>
    <row r="252" spans="1:19" x14ac:dyDescent="0.25">
      <c r="A252" s="7"/>
      <c r="B252" s="6"/>
      <c r="C252" s="6"/>
      <c r="D252" s="6"/>
      <c r="E252" s="6"/>
      <c r="F252" s="6"/>
      <c r="G252" s="6"/>
      <c r="H252" s="6"/>
      <c r="I252" s="6"/>
      <c r="J252" s="6"/>
      <c r="K252" s="6"/>
      <c r="L252" s="6"/>
      <c r="M252" s="6"/>
      <c r="N252" s="6"/>
      <c r="O252" s="6"/>
      <c r="P252" s="6"/>
      <c r="Q252" s="6"/>
      <c r="R252" s="6"/>
      <c r="S252" s="6"/>
    </row>
    <row r="253" spans="1:19" x14ac:dyDescent="0.25">
      <c r="A253" s="7"/>
      <c r="B253" s="6"/>
      <c r="C253" s="6"/>
      <c r="D253" s="6"/>
      <c r="E253" s="6"/>
      <c r="F253" s="6"/>
      <c r="G253" s="6"/>
      <c r="H253" s="6"/>
      <c r="I253" s="6"/>
      <c r="J253" s="6"/>
      <c r="K253" s="6"/>
      <c r="L253" s="6"/>
      <c r="M253" s="6"/>
      <c r="N253" s="6"/>
      <c r="O253" s="6"/>
      <c r="P253" s="6"/>
      <c r="Q253" s="6"/>
      <c r="R253" s="6"/>
      <c r="S253" s="6"/>
    </row>
    <row r="254" spans="1:19" x14ac:dyDescent="0.25">
      <c r="A254" s="7"/>
      <c r="B254" s="6"/>
      <c r="C254" s="6"/>
      <c r="D254" s="6"/>
      <c r="E254" s="6"/>
      <c r="F254" s="6"/>
      <c r="G254" s="6"/>
      <c r="H254" s="6"/>
      <c r="I254" s="6"/>
      <c r="J254" s="6"/>
      <c r="K254" s="6"/>
      <c r="L254" s="6"/>
      <c r="M254" s="6"/>
      <c r="N254" s="6"/>
      <c r="O254" s="6"/>
      <c r="P254" s="6"/>
      <c r="Q254" s="6"/>
      <c r="R254" s="6"/>
      <c r="S254" s="6"/>
    </row>
    <row r="255" spans="1:19" x14ac:dyDescent="0.25">
      <c r="A255" s="7"/>
      <c r="B255" s="6"/>
      <c r="C255" s="6"/>
      <c r="D255" s="6"/>
      <c r="E255" s="6"/>
      <c r="F255" s="6"/>
      <c r="G255" s="6"/>
      <c r="H255" s="6"/>
      <c r="I255" s="6"/>
      <c r="J255" s="6"/>
      <c r="K255" s="6"/>
      <c r="L255" s="6"/>
      <c r="M255" s="6"/>
      <c r="N255" s="6"/>
      <c r="O255" s="6"/>
      <c r="P255" s="6"/>
      <c r="Q255" s="6"/>
      <c r="R255" s="6"/>
      <c r="S255" s="6"/>
    </row>
    <row r="256" spans="1:19" x14ac:dyDescent="0.25">
      <c r="A256" s="7"/>
      <c r="B256" s="6"/>
      <c r="C256" s="6"/>
      <c r="D256" s="6"/>
      <c r="E256" s="6"/>
      <c r="F256" s="6"/>
      <c r="G256" s="6"/>
      <c r="H256" s="6"/>
      <c r="I256" s="6"/>
      <c r="J256" s="6"/>
      <c r="K256" s="6"/>
      <c r="L256" s="6"/>
      <c r="M256" s="6"/>
      <c r="N256" s="6"/>
      <c r="O256" s="6"/>
      <c r="P256" s="6"/>
      <c r="Q256" s="6"/>
      <c r="R256" s="6"/>
      <c r="S256" s="6"/>
    </row>
    <row r="257" spans="1:19" x14ac:dyDescent="0.25">
      <c r="A257" s="7"/>
      <c r="B257" s="6"/>
      <c r="C257" s="6"/>
      <c r="D257" s="6"/>
      <c r="E257" s="6"/>
      <c r="F257" s="6"/>
      <c r="G257" s="6"/>
      <c r="H257" s="6"/>
      <c r="I257" s="6"/>
      <c r="J257" s="6"/>
      <c r="K257" s="6"/>
      <c r="L257" s="6"/>
      <c r="M257" s="6"/>
      <c r="N257" s="6"/>
      <c r="O257" s="6"/>
      <c r="P257" s="6"/>
      <c r="Q257" s="6"/>
      <c r="R257" s="6"/>
      <c r="S257" s="6"/>
    </row>
    <row r="258" spans="1:19" x14ac:dyDescent="0.25">
      <c r="A258" s="7"/>
      <c r="B258" s="6"/>
      <c r="C258" s="6"/>
      <c r="D258" s="6"/>
      <c r="E258" s="6"/>
      <c r="F258" s="6"/>
      <c r="G258" s="6"/>
      <c r="H258" s="6"/>
      <c r="I258" s="6"/>
      <c r="J258" s="6"/>
      <c r="K258" s="6"/>
      <c r="L258" s="6"/>
      <c r="M258" s="6"/>
      <c r="N258" s="6"/>
      <c r="O258" s="6"/>
      <c r="P258" s="6"/>
      <c r="Q258" s="6"/>
      <c r="R258" s="6"/>
      <c r="S258" s="6"/>
    </row>
    <row r="259" spans="1:19" x14ac:dyDescent="0.25">
      <c r="A259" s="7"/>
      <c r="B259" s="6"/>
      <c r="C259" s="6"/>
      <c r="D259" s="6"/>
      <c r="E259" s="6"/>
      <c r="F259" s="6"/>
      <c r="G259" s="6"/>
      <c r="H259" s="6"/>
      <c r="I259" s="6"/>
      <c r="J259" s="6"/>
      <c r="K259" s="6"/>
      <c r="L259" s="6"/>
      <c r="M259" s="6"/>
      <c r="N259" s="6"/>
      <c r="O259" s="6"/>
      <c r="P259" s="6"/>
      <c r="Q259" s="6"/>
      <c r="R259" s="6"/>
      <c r="S259" s="6"/>
    </row>
    <row r="260" spans="1:19" x14ac:dyDescent="0.25">
      <c r="A260" s="7"/>
      <c r="B260" s="6"/>
      <c r="C260" s="6"/>
      <c r="D260" s="6"/>
      <c r="E260" s="6"/>
      <c r="F260" s="6"/>
      <c r="G260" s="6"/>
      <c r="H260" s="6"/>
      <c r="I260" s="6"/>
      <c r="J260" s="6"/>
      <c r="K260" s="6"/>
      <c r="L260" s="6"/>
      <c r="M260" s="6"/>
      <c r="N260" s="6"/>
      <c r="O260" s="6"/>
      <c r="P260" s="6"/>
      <c r="Q260" s="6"/>
      <c r="R260" s="6"/>
      <c r="S260" s="6"/>
    </row>
    <row r="261" spans="1:19" x14ac:dyDescent="0.25">
      <c r="A261" s="7"/>
      <c r="B261" s="6"/>
      <c r="C261" s="6"/>
      <c r="D261" s="6"/>
      <c r="E261" s="6"/>
      <c r="F261" s="6"/>
      <c r="G261" s="6"/>
      <c r="H261" s="6"/>
      <c r="I261" s="6"/>
      <c r="J261" s="6"/>
      <c r="K261" s="6"/>
      <c r="L261" s="6"/>
      <c r="M261" s="6"/>
      <c r="N261" s="6"/>
      <c r="O261" s="6"/>
      <c r="P261" s="6"/>
      <c r="Q261" s="6"/>
      <c r="R261" s="6"/>
      <c r="S261" s="6"/>
    </row>
    <row r="262" spans="1:19" x14ac:dyDescent="0.25">
      <c r="A262" s="7"/>
      <c r="B262" s="6"/>
      <c r="C262" s="6"/>
      <c r="D262" s="6"/>
      <c r="E262" s="6"/>
      <c r="F262" s="6"/>
      <c r="G262" s="6"/>
      <c r="H262" s="6"/>
      <c r="I262" s="6"/>
      <c r="J262" s="6"/>
      <c r="K262" s="6"/>
      <c r="L262" s="6"/>
      <c r="M262" s="6"/>
      <c r="N262" s="6"/>
      <c r="O262" s="6"/>
      <c r="P262" s="6"/>
      <c r="Q262" s="6"/>
      <c r="R262" s="6"/>
      <c r="S262" s="6"/>
    </row>
    <row r="263" spans="1:19" x14ac:dyDescent="0.25">
      <c r="A263" s="7"/>
      <c r="B263" s="6"/>
      <c r="C263" s="6"/>
      <c r="D263" s="6"/>
      <c r="E263" s="6"/>
      <c r="F263" s="6"/>
      <c r="G263" s="6"/>
      <c r="H263" s="6"/>
      <c r="I263" s="6"/>
      <c r="J263" s="6"/>
      <c r="K263" s="6"/>
      <c r="L263" s="6"/>
      <c r="M263" s="6"/>
      <c r="N263" s="6"/>
      <c r="O263" s="6"/>
      <c r="P263" s="6"/>
      <c r="Q263" s="6"/>
      <c r="R263" s="6"/>
      <c r="S263" s="6"/>
    </row>
    <row r="264" spans="1:19" x14ac:dyDescent="0.25">
      <c r="A264" s="7"/>
      <c r="B264" s="6"/>
      <c r="C264" s="6"/>
      <c r="D264" s="6"/>
      <c r="E264" s="6"/>
      <c r="F264" s="6"/>
      <c r="G264" s="6"/>
      <c r="H264" s="6"/>
      <c r="I264" s="6"/>
      <c r="J264" s="6"/>
      <c r="K264" s="6"/>
      <c r="L264" s="6"/>
      <c r="M264" s="6"/>
      <c r="N264" s="6"/>
      <c r="O264" s="6"/>
      <c r="P264" s="6"/>
      <c r="Q264" s="6"/>
      <c r="R264" s="6"/>
      <c r="S264" s="6"/>
    </row>
    <row r="265" spans="1:19" x14ac:dyDescent="0.25">
      <c r="A265" s="7"/>
      <c r="B265" s="6"/>
      <c r="C265" s="6"/>
      <c r="D265" s="6"/>
      <c r="E265" s="6"/>
      <c r="F265" s="6"/>
      <c r="G265" s="6"/>
      <c r="H265" s="6"/>
      <c r="I265" s="6"/>
      <c r="J265" s="6"/>
      <c r="K265" s="6"/>
      <c r="L265" s="6"/>
      <c r="M265" s="6"/>
      <c r="N265" s="6"/>
      <c r="O265" s="6"/>
      <c r="P265" s="6"/>
      <c r="Q265" s="6"/>
      <c r="R265" s="6"/>
      <c r="S265" s="6"/>
    </row>
    <row r="266" spans="1:19" x14ac:dyDescent="0.25">
      <c r="A266" s="7"/>
      <c r="B266" s="6"/>
      <c r="C266" s="6"/>
      <c r="D266" s="6"/>
      <c r="E266" s="6"/>
      <c r="F266" s="6"/>
      <c r="G266" s="6"/>
      <c r="H266" s="6"/>
      <c r="I266" s="6"/>
      <c r="J266" s="6"/>
      <c r="K266" s="6"/>
      <c r="L266" s="6"/>
      <c r="M266" s="6"/>
      <c r="N266" s="6"/>
      <c r="O266" s="6"/>
      <c r="P266" s="6"/>
      <c r="Q266" s="6"/>
      <c r="R266" s="6"/>
      <c r="S266" s="6"/>
    </row>
    <row r="267" spans="1:19" x14ac:dyDescent="0.25">
      <c r="A267" s="7"/>
      <c r="B267" s="6"/>
      <c r="C267" s="6"/>
      <c r="D267" s="6"/>
      <c r="E267" s="6"/>
      <c r="F267" s="6"/>
      <c r="G267" s="6"/>
      <c r="H267" s="6"/>
      <c r="I267" s="6"/>
      <c r="J267" s="6"/>
      <c r="K267" s="6"/>
      <c r="L267" s="6"/>
      <c r="M267" s="6"/>
      <c r="N267" s="6"/>
      <c r="O267" s="6"/>
      <c r="P267" s="6"/>
      <c r="Q267" s="6"/>
      <c r="R267" s="6"/>
      <c r="S267" s="6"/>
    </row>
    <row r="268" spans="1:19" x14ac:dyDescent="0.25">
      <c r="A268" s="7"/>
      <c r="B268" s="6"/>
      <c r="C268" s="6"/>
      <c r="D268" s="6"/>
      <c r="E268" s="6"/>
      <c r="F268" s="6"/>
      <c r="G268" s="6"/>
      <c r="H268" s="6"/>
      <c r="I268" s="6"/>
      <c r="J268" s="6"/>
      <c r="K268" s="6"/>
      <c r="L268" s="6"/>
      <c r="M268" s="6"/>
      <c r="N268" s="6"/>
      <c r="O268" s="6"/>
      <c r="P268" s="6"/>
      <c r="Q268" s="6"/>
      <c r="R268" s="6"/>
      <c r="S268" s="6"/>
    </row>
    <row r="269" spans="1:19" x14ac:dyDescent="0.25">
      <c r="A269" s="7"/>
      <c r="B269" s="6"/>
      <c r="C269" s="6"/>
      <c r="D269" s="6"/>
      <c r="E269" s="6"/>
      <c r="F269" s="6"/>
      <c r="G269" s="6"/>
      <c r="H269" s="6"/>
      <c r="I269" s="6"/>
      <c r="J269" s="6"/>
      <c r="K269" s="6"/>
      <c r="L269" s="6"/>
      <c r="M269" s="6"/>
      <c r="N269" s="6"/>
      <c r="O269" s="6"/>
      <c r="P269" s="6"/>
      <c r="Q269" s="6"/>
      <c r="R269" s="6"/>
      <c r="S269" s="6"/>
    </row>
    <row r="270" spans="1:19" x14ac:dyDescent="0.25">
      <c r="A270" s="7"/>
      <c r="B270" s="6"/>
      <c r="C270" s="6"/>
      <c r="D270" s="6"/>
      <c r="E270" s="6"/>
      <c r="F270" s="6"/>
      <c r="G270" s="6"/>
      <c r="H270" s="6"/>
      <c r="I270" s="6"/>
      <c r="J270" s="6"/>
      <c r="K270" s="6"/>
      <c r="L270" s="6"/>
      <c r="M270" s="6"/>
      <c r="N270" s="6"/>
      <c r="O270" s="6"/>
      <c r="P270" s="6"/>
      <c r="Q270" s="6"/>
      <c r="R270" s="6"/>
      <c r="S270" s="6"/>
    </row>
    <row r="271" spans="1:19" x14ac:dyDescent="0.25">
      <c r="A271" s="7"/>
      <c r="B271" s="6"/>
      <c r="C271" s="6"/>
      <c r="D271" s="6"/>
      <c r="E271" s="6"/>
      <c r="F271" s="6"/>
      <c r="G271" s="6"/>
      <c r="H271" s="6"/>
      <c r="I271" s="6"/>
      <c r="J271" s="6"/>
      <c r="K271" s="6"/>
      <c r="L271" s="6"/>
      <c r="M271" s="6"/>
      <c r="N271" s="6"/>
      <c r="O271" s="6"/>
      <c r="P271" s="6"/>
      <c r="Q271" s="6"/>
      <c r="R271" s="6"/>
      <c r="S271" s="6"/>
    </row>
    <row r="272" spans="1:19" x14ac:dyDescent="0.25">
      <c r="A272" s="7"/>
      <c r="B272" s="6"/>
      <c r="C272" s="6"/>
      <c r="D272" s="6"/>
      <c r="E272" s="6"/>
      <c r="F272" s="6"/>
      <c r="G272" s="6"/>
      <c r="H272" s="6"/>
      <c r="I272" s="6"/>
      <c r="J272" s="6"/>
      <c r="K272" s="6"/>
      <c r="L272" s="6"/>
      <c r="M272" s="6"/>
      <c r="N272" s="6"/>
      <c r="O272" s="6"/>
      <c r="P272" s="6"/>
      <c r="Q272" s="6"/>
      <c r="R272" s="6"/>
      <c r="S272" s="6"/>
    </row>
    <row r="273" spans="1:19" x14ac:dyDescent="0.25">
      <c r="A273" s="7"/>
      <c r="B273" s="6"/>
      <c r="C273" s="6"/>
      <c r="D273" s="6"/>
      <c r="E273" s="6"/>
      <c r="F273" s="6"/>
      <c r="G273" s="6"/>
      <c r="H273" s="6"/>
      <c r="I273" s="6"/>
      <c r="J273" s="6"/>
      <c r="K273" s="6"/>
      <c r="L273" s="6"/>
      <c r="M273" s="6"/>
      <c r="N273" s="6"/>
      <c r="O273" s="6"/>
      <c r="P273" s="6"/>
      <c r="Q273" s="6"/>
      <c r="R273" s="6"/>
      <c r="S273" s="6"/>
    </row>
    <row r="274" spans="1:19" x14ac:dyDescent="0.25">
      <c r="A274" s="7"/>
      <c r="B274" s="6"/>
      <c r="C274" s="6"/>
      <c r="D274" s="6"/>
      <c r="E274" s="6"/>
      <c r="F274" s="6"/>
      <c r="G274" s="6"/>
      <c r="H274" s="6"/>
      <c r="I274" s="6"/>
      <c r="J274" s="6"/>
      <c r="K274" s="6"/>
      <c r="L274" s="6"/>
      <c r="M274" s="6"/>
      <c r="N274" s="6"/>
      <c r="O274" s="6"/>
      <c r="P274" s="6"/>
      <c r="Q274" s="6"/>
      <c r="R274" s="6"/>
      <c r="S274" s="6"/>
    </row>
    <row r="275" spans="1:19" x14ac:dyDescent="0.25">
      <c r="A275" s="7"/>
      <c r="B275" s="6"/>
      <c r="C275" s="6"/>
      <c r="D275" s="6"/>
      <c r="E275" s="6"/>
      <c r="F275" s="6"/>
      <c r="G275" s="6"/>
      <c r="H275" s="6"/>
      <c r="I275" s="6"/>
      <c r="J275" s="6"/>
      <c r="K275" s="6"/>
      <c r="L275" s="6"/>
      <c r="M275" s="6"/>
      <c r="N275" s="6"/>
      <c r="O275" s="6"/>
      <c r="P275" s="6"/>
      <c r="Q275" s="6"/>
      <c r="R275" s="6"/>
      <c r="S275" s="6"/>
    </row>
    <row r="276" spans="1:19" x14ac:dyDescent="0.25">
      <c r="A276" s="7"/>
      <c r="B276" s="6"/>
      <c r="C276" s="6"/>
      <c r="D276" s="6"/>
      <c r="E276" s="6"/>
      <c r="F276" s="6"/>
      <c r="G276" s="6"/>
      <c r="H276" s="6"/>
      <c r="I276" s="6"/>
      <c r="J276" s="6"/>
      <c r="K276" s="6"/>
      <c r="L276" s="6"/>
      <c r="M276" s="6"/>
      <c r="N276" s="6"/>
      <c r="O276" s="6"/>
      <c r="P276" s="6"/>
      <c r="Q276" s="6"/>
      <c r="R276" s="6"/>
      <c r="S276" s="6"/>
    </row>
    <row r="277" spans="1:19" x14ac:dyDescent="0.25">
      <c r="A277" s="7"/>
      <c r="B277" s="6"/>
      <c r="C277" s="6"/>
      <c r="D277" s="6"/>
      <c r="E277" s="6"/>
      <c r="F277" s="6"/>
      <c r="G277" s="6"/>
      <c r="H277" s="6"/>
      <c r="I277" s="6"/>
      <c r="J277" s="6"/>
      <c r="K277" s="6"/>
      <c r="L277" s="6"/>
      <c r="M277" s="6"/>
      <c r="N277" s="6"/>
      <c r="O277" s="6"/>
      <c r="P277" s="6"/>
      <c r="Q277" s="6"/>
      <c r="R277" s="6"/>
      <c r="S277" s="6"/>
    </row>
    <row r="278" spans="1:19" x14ac:dyDescent="0.25">
      <c r="A278" s="7"/>
      <c r="B278" s="6"/>
      <c r="C278" s="6"/>
      <c r="D278" s="6"/>
      <c r="E278" s="6"/>
      <c r="F278" s="6"/>
      <c r="G278" s="6"/>
      <c r="H278" s="6"/>
      <c r="I278" s="6"/>
      <c r="J278" s="6"/>
      <c r="K278" s="6"/>
      <c r="L278" s="6"/>
      <c r="M278" s="6"/>
      <c r="N278" s="6"/>
      <c r="O278" s="6"/>
      <c r="P278" s="6"/>
      <c r="Q278" s="6"/>
      <c r="R278" s="6"/>
      <c r="S278" s="6"/>
    </row>
    <row r="279" spans="1:19" x14ac:dyDescent="0.25">
      <c r="A279" s="7"/>
      <c r="B279" s="6"/>
      <c r="C279" s="6"/>
      <c r="D279" s="6"/>
      <c r="E279" s="6"/>
      <c r="F279" s="6"/>
      <c r="G279" s="6"/>
      <c r="H279" s="6"/>
      <c r="I279" s="6"/>
      <c r="J279" s="6"/>
      <c r="K279" s="6"/>
      <c r="L279" s="6"/>
      <c r="M279" s="6"/>
      <c r="N279" s="6"/>
      <c r="O279" s="6"/>
      <c r="P279" s="6"/>
      <c r="Q279" s="6"/>
      <c r="R279" s="6"/>
      <c r="S279" s="6"/>
    </row>
    <row r="280" spans="1:19" x14ac:dyDescent="0.25">
      <c r="A280" s="7"/>
      <c r="B280" s="6"/>
      <c r="C280" s="6"/>
      <c r="D280" s="6"/>
      <c r="E280" s="6"/>
      <c r="F280" s="6"/>
      <c r="G280" s="6"/>
      <c r="H280" s="6"/>
      <c r="I280" s="6"/>
      <c r="J280" s="6"/>
      <c r="K280" s="6"/>
      <c r="L280" s="6"/>
      <c r="M280" s="6"/>
      <c r="N280" s="6"/>
      <c r="O280" s="6"/>
      <c r="P280" s="6"/>
      <c r="Q280" s="6"/>
      <c r="R280" s="6"/>
      <c r="S280" s="6"/>
    </row>
    <row r="281" spans="1:19" x14ac:dyDescent="0.25">
      <c r="A281" s="7"/>
      <c r="B281" s="6"/>
      <c r="C281" s="6"/>
      <c r="D281" s="6"/>
      <c r="E281" s="6"/>
      <c r="F281" s="6"/>
      <c r="G281" s="6"/>
      <c r="H281" s="6"/>
      <c r="I281" s="6"/>
      <c r="J281" s="6"/>
      <c r="K281" s="6"/>
      <c r="L281" s="6"/>
      <c r="M281" s="6"/>
      <c r="N281" s="6"/>
      <c r="O281" s="6"/>
      <c r="P281" s="6"/>
      <c r="Q281" s="6"/>
      <c r="R281" s="6"/>
      <c r="S281" s="6"/>
    </row>
    <row r="282" spans="1:19" x14ac:dyDescent="0.25">
      <c r="A282" s="7"/>
      <c r="B282" s="6"/>
      <c r="C282" s="6"/>
      <c r="D282" s="6"/>
      <c r="E282" s="6"/>
      <c r="F282" s="6"/>
      <c r="G282" s="6"/>
      <c r="H282" s="6"/>
      <c r="I282" s="6"/>
      <c r="J282" s="6"/>
      <c r="K282" s="6"/>
      <c r="L282" s="6"/>
      <c r="M282" s="6"/>
      <c r="N282" s="6"/>
      <c r="O282" s="6"/>
      <c r="P282" s="6"/>
      <c r="Q282" s="6"/>
      <c r="R282" s="6"/>
      <c r="S282" s="6"/>
    </row>
    <row r="283" spans="1:19" x14ac:dyDescent="0.25">
      <c r="A283" s="7"/>
      <c r="B283" s="6"/>
      <c r="C283" s="6"/>
      <c r="D283" s="6"/>
      <c r="E283" s="6"/>
      <c r="F283" s="6"/>
      <c r="G283" s="6"/>
      <c r="H283" s="6"/>
      <c r="I283" s="6"/>
      <c r="J283" s="6"/>
      <c r="K283" s="6"/>
      <c r="L283" s="6"/>
      <c r="M283" s="6"/>
      <c r="N283" s="6"/>
      <c r="O283" s="6"/>
      <c r="P283" s="6"/>
      <c r="Q283" s="6"/>
      <c r="R283" s="6"/>
      <c r="S283" s="6"/>
    </row>
    <row r="284" spans="1:19" x14ac:dyDescent="0.25">
      <c r="A284" s="7"/>
      <c r="B284" s="6"/>
      <c r="C284" s="6"/>
      <c r="D284" s="6"/>
      <c r="E284" s="6"/>
      <c r="F284" s="6"/>
      <c r="G284" s="6"/>
      <c r="H284" s="6"/>
      <c r="I284" s="6"/>
      <c r="J284" s="6"/>
      <c r="K284" s="6"/>
      <c r="L284" s="6"/>
      <c r="M284" s="6"/>
      <c r="N284" s="6"/>
      <c r="O284" s="6"/>
      <c r="P284" s="6"/>
      <c r="Q284" s="6"/>
      <c r="R284" s="6"/>
      <c r="S284" s="6"/>
    </row>
    <row r="285" spans="1:19" x14ac:dyDescent="0.25">
      <c r="A285" s="7"/>
      <c r="B285" s="6"/>
      <c r="C285" s="6"/>
      <c r="D285" s="6"/>
      <c r="E285" s="6"/>
      <c r="F285" s="6"/>
      <c r="G285" s="6"/>
      <c r="H285" s="6"/>
      <c r="I285" s="6"/>
      <c r="J285" s="6"/>
      <c r="K285" s="6"/>
      <c r="L285" s="6"/>
      <c r="M285" s="6"/>
      <c r="N285" s="6"/>
      <c r="O285" s="6"/>
      <c r="P285" s="6"/>
      <c r="Q285" s="6"/>
      <c r="R285" s="6"/>
      <c r="S285" s="6"/>
    </row>
    <row r="286" spans="1:19" x14ac:dyDescent="0.25">
      <c r="A286" s="7"/>
      <c r="B286" s="6"/>
      <c r="C286" s="6"/>
      <c r="D286" s="6"/>
      <c r="E286" s="6"/>
      <c r="F286" s="6"/>
      <c r="G286" s="6"/>
      <c r="H286" s="6"/>
      <c r="I286" s="6"/>
      <c r="J286" s="6"/>
      <c r="K286" s="6"/>
      <c r="L286" s="6"/>
      <c r="M286" s="6"/>
      <c r="N286" s="6"/>
      <c r="O286" s="6"/>
      <c r="P286" s="6"/>
      <c r="Q286" s="6"/>
      <c r="R286" s="6"/>
      <c r="S286" s="6"/>
    </row>
    <row r="287" spans="1:19" x14ac:dyDescent="0.25">
      <c r="A287" s="7"/>
      <c r="B287" s="6"/>
      <c r="C287" s="6"/>
      <c r="D287" s="6"/>
      <c r="E287" s="6"/>
      <c r="F287" s="6"/>
      <c r="G287" s="6"/>
      <c r="H287" s="6"/>
      <c r="I287" s="6"/>
      <c r="J287" s="6"/>
      <c r="K287" s="6"/>
      <c r="L287" s="6"/>
      <c r="M287" s="6"/>
      <c r="N287" s="6"/>
      <c r="O287" s="6"/>
      <c r="P287" s="6"/>
      <c r="Q287" s="6"/>
      <c r="R287" s="6"/>
      <c r="S287" s="6"/>
    </row>
    <row r="288" spans="1:19" x14ac:dyDescent="0.25">
      <c r="A288" s="7"/>
      <c r="B288" s="6"/>
      <c r="C288" s="6"/>
      <c r="D288" s="6"/>
      <c r="E288" s="6"/>
      <c r="F288" s="6"/>
      <c r="G288" s="6"/>
      <c r="H288" s="6"/>
      <c r="I288" s="6"/>
      <c r="J288" s="6"/>
      <c r="K288" s="6"/>
      <c r="L288" s="6"/>
      <c r="M288" s="6"/>
      <c r="N288" s="6"/>
      <c r="O288" s="6"/>
      <c r="P288" s="6"/>
      <c r="Q288" s="6"/>
      <c r="R288" s="6"/>
      <c r="S288" s="6"/>
    </row>
    <row r="289" spans="1:19" x14ac:dyDescent="0.25">
      <c r="A289" s="7"/>
      <c r="B289" s="6"/>
      <c r="C289" s="6"/>
      <c r="D289" s="6"/>
      <c r="E289" s="6"/>
      <c r="F289" s="6"/>
      <c r="G289" s="6"/>
      <c r="H289" s="6"/>
      <c r="I289" s="6"/>
      <c r="J289" s="6"/>
      <c r="K289" s="6"/>
      <c r="L289" s="6"/>
      <c r="M289" s="6"/>
      <c r="N289" s="6"/>
      <c r="O289" s="6"/>
      <c r="P289" s="6"/>
      <c r="Q289" s="6"/>
      <c r="R289" s="6"/>
      <c r="S289" s="6"/>
    </row>
    <row r="290" spans="1:19" x14ac:dyDescent="0.25">
      <c r="A290" s="7"/>
      <c r="B290" s="6"/>
      <c r="C290" s="6"/>
      <c r="D290" s="6"/>
      <c r="E290" s="6"/>
      <c r="F290" s="6"/>
      <c r="G290" s="6"/>
      <c r="H290" s="6"/>
      <c r="I290" s="6"/>
      <c r="J290" s="6"/>
      <c r="K290" s="6"/>
      <c r="L290" s="6"/>
      <c r="M290" s="6"/>
      <c r="N290" s="6"/>
      <c r="O290" s="6"/>
      <c r="P290" s="6"/>
      <c r="Q290" s="6"/>
      <c r="R290" s="6"/>
      <c r="S290" s="6"/>
    </row>
    <row r="291" spans="1:19" x14ac:dyDescent="0.25">
      <c r="A291" s="7"/>
      <c r="B291" s="6"/>
      <c r="C291" s="6"/>
      <c r="D291" s="6"/>
      <c r="E291" s="6"/>
      <c r="F291" s="6"/>
      <c r="G291" s="6"/>
      <c r="H291" s="6"/>
      <c r="I291" s="6"/>
      <c r="J291" s="6"/>
      <c r="K291" s="6"/>
      <c r="L291" s="6"/>
      <c r="M291" s="6"/>
      <c r="N291" s="6"/>
      <c r="O291" s="6"/>
      <c r="P291" s="6"/>
      <c r="Q291" s="6"/>
      <c r="R291" s="6"/>
      <c r="S291" s="6"/>
    </row>
    <row r="292" spans="1:19" x14ac:dyDescent="0.25">
      <c r="A292" s="7"/>
      <c r="B292" s="6"/>
      <c r="C292" s="6"/>
      <c r="D292" s="6"/>
      <c r="E292" s="6"/>
      <c r="F292" s="6"/>
      <c r="G292" s="6"/>
      <c r="H292" s="6"/>
      <c r="I292" s="6"/>
      <c r="J292" s="6"/>
      <c r="K292" s="6"/>
      <c r="L292" s="6"/>
      <c r="M292" s="6"/>
      <c r="N292" s="6"/>
      <c r="O292" s="6"/>
      <c r="P292" s="6"/>
      <c r="Q292" s="6"/>
      <c r="R292" s="6"/>
      <c r="S292" s="6"/>
    </row>
    <row r="293" spans="1:19" x14ac:dyDescent="0.25">
      <c r="A293" s="7"/>
      <c r="B293" s="6"/>
      <c r="C293" s="6"/>
      <c r="D293" s="6"/>
      <c r="E293" s="6"/>
      <c r="F293" s="6"/>
      <c r="G293" s="6"/>
      <c r="H293" s="6"/>
      <c r="I293" s="6"/>
      <c r="J293" s="6"/>
      <c r="K293" s="6"/>
      <c r="L293" s="6"/>
      <c r="M293" s="6"/>
      <c r="N293" s="6"/>
      <c r="O293" s="6"/>
      <c r="P293" s="6"/>
      <c r="Q293" s="6"/>
      <c r="R293" s="6"/>
      <c r="S293" s="6"/>
    </row>
    <row r="294" spans="1:19" x14ac:dyDescent="0.25">
      <c r="A294" s="7"/>
      <c r="B294" s="6"/>
      <c r="C294" s="6"/>
      <c r="D294" s="6"/>
      <c r="E294" s="6"/>
      <c r="F294" s="6"/>
      <c r="G294" s="6"/>
      <c r="H294" s="6"/>
      <c r="I294" s="6"/>
      <c r="J294" s="6"/>
      <c r="K294" s="6"/>
      <c r="L294" s="6"/>
      <c r="M294" s="6"/>
      <c r="N294" s="6"/>
      <c r="O294" s="6"/>
      <c r="P294" s="6"/>
      <c r="Q294" s="6"/>
      <c r="R294" s="6"/>
      <c r="S294" s="6"/>
    </row>
    <row r="295" spans="1:19" x14ac:dyDescent="0.25">
      <c r="A295" s="7"/>
      <c r="B295" s="6"/>
      <c r="C295" s="6"/>
      <c r="D295" s="6"/>
      <c r="E295" s="6"/>
      <c r="F295" s="6"/>
      <c r="G295" s="6"/>
      <c r="H295" s="6"/>
      <c r="I295" s="6"/>
      <c r="J295" s="6"/>
      <c r="K295" s="6"/>
      <c r="L295" s="6"/>
      <c r="M295" s="6"/>
      <c r="N295" s="6"/>
      <c r="O295" s="6"/>
      <c r="P295" s="6"/>
      <c r="Q295" s="6"/>
      <c r="R295" s="6"/>
      <c r="S295" s="6"/>
    </row>
    <row r="296" spans="1:19" x14ac:dyDescent="0.25">
      <c r="A296" s="7"/>
      <c r="B296" s="6"/>
      <c r="C296" s="6"/>
      <c r="D296" s="6"/>
      <c r="E296" s="6"/>
      <c r="F296" s="6"/>
      <c r="G296" s="6"/>
      <c r="H296" s="6"/>
      <c r="I296" s="6"/>
      <c r="J296" s="6"/>
      <c r="K296" s="6"/>
      <c r="L296" s="6"/>
      <c r="M296" s="6"/>
      <c r="N296" s="6"/>
      <c r="O296" s="6"/>
      <c r="P296" s="6"/>
      <c r="Q296" s="6"/>
      <c r="R296" s="6"/>
      <c r="S296" s="6"/>
    </row>
    <row r="297" spans="1:19" x14ac:dyDescent="0.25">
      <c r="A297" s="7"/>
      <c r="B297" s="6"/>
      <c r="C297" s="6"/>
      <c r="D297" s="6"/>
      <c r="E297" s="6"/>
      <c r="F297" s="6"/>
      <c r="G297" s="6"/>
      <c r="H297" s="6"/>
      <c r="I297" s="6"/>
      <c r="J297" s="6"/>
      <c r="K297" s="6"/>
      <c r="L297" s="6"/>
      <c r="M297" s="6"/>
      <c r="N297" s="6"/>
      <c r="O297" s="6"/>
      <c r="P297" s="6"/>
      <c r="Q297" s="6"/>
      <c r="R297" s="6"/>
      <c r="S297" s="6"/>
    </row>
    <row r="298" spans="1:19" x14ac:dyDescent="0.25">
      <c r="A298" s="7"/>
      <c r="B298" s="6"/>
      <c r="C298" s="6"/>
      <c r="D298" s="6"/>
      <c r="E298" s="6"/>
      <c r="F298" s="6"/>
      <c r="G298" s="6"/>
      <c r="H298" s="6"/>
      <c r="I298" s="6"/>
      <c r="J298" s="6"/>
      <c r="K298" s="6"/>
      <c r="L298" s="6"/>
      <c r="M298" s="6"/>
      <c r="N298" s="6"/>
      <c r="O298" s="6"/>
      <c r="P298" s="6"/>
      <c r="Q298" s="6"/>
      <c r="R298" s="6"/>
      <c r="S298" s="6"/>
    </row>
    <row r="299" spans="1:19" x14ac:dyDescent="0.25">
      <c r="A299" s="7"/>
      <c r="B299" s="6"/>
      <c r="C299" s="6"/>
      <c r="D299" s="6"/>
      <c r="E299" s="6"/>
      <c r="F299" s="6"/>
      <c r="G299" s="6"/>
      <c r="H299" s="6"/>
      <c r="I299" s="6"/>
      <c r="J299" s="6"/>
      <c r="K299" s="6"/>
      <c r="L299" s="6"/>
      <c r="M299" s="6"/>
      <c r="N299" s="6"/>
      <c r="O299" s="6"/>
      <c r="P299" s="6"/>
      <c r="Q299" s="6"/>
      <c r="R299" s="6"/>
      <c r="S299" s="6"/>
    </row>
    <row r="300" spans="1:19" x14ac:dyDescent="0.25">
      <c r="A300" s="7"/>
      <c r="B300" s="6"/>
      <c r="C300" s="6"/>
      <c r="D300" s="6"/>
      <c r="E300" s="6"/>
      <c r="F300" s="6"/>
      <c r="G300" s="6"/>
      <c r="H300" s="6"/>
      <c r="I300" s="6"/>
      <c r="J300" s="6"/>
      <c r="K300" s="6"/>
      <c r="L300" s="6"/>
      <c r="M300" s="6"/>
      <c r="N300" s="6"/>
      <c r="O300" s="6"/>
      <c r="P300" s="6"/>
      <c r="Q300" s="6"/>
      <c r="R300" s="6"/>
      <c r="S300" s="6"/>
    </row>
    <row r="301" spans="1:19" x14ac:dyDescent="0.25">
      <c r="A301" s="7"/>
      <c r="B301" s="6"/>
      <c r="C301" s="6"/>
      <c r="D301" s="6"/>
      <c r="E301" s="6"/>
      <c r="F301" s="6"/>
      <c r="G301" s="6"/>
      <c r="H301" s="6"/>
      <c r="I301" s="6"/>
      <c r="J301" s="6"/>
      <c r="K301" s="6"/>
      <c r="L301" s="6"/>
      <c r="M301" s="6"/>
      <c r="N301" s="6"/>
      <c r="O301" s="6"/>
      <c r="P301" s="6"/>
      <c r="Q301" s="6"/>
      <c r="R301" s="6"/>
      <c r="S301" s="6"/>
    </row>
    <row r="302" spans="1:19" x14ac:dyDescent="0.25">
      <c r="A302" s="7"/>
      <c r="B302" s="6"/>
      <c r="C302" s="6"/>
      <c r="D302" s="6"/>
      <c r="E302" s="6"/>
      <c r="F302" s="6"/>
      <c r="G302" s="6"/>
      <c r="H302" s="6"/>
      <c r="I302" s="6"/>
      <c r="J302" s="6"/>
      <c r="K302" s="6"/>
      <c r="L302" s="6"/>
      <c r="M302" s="6"/>
      <c r="N302" s="6"/>
      <c r="O302" s="6"/>
      <c r="P302" s="6"/>
      <c r="Q302" s="6"/>
      <c r="R302" s="6"/>
      <c r="S302" s="6"/>
    </row>
    <row r="303" spans="1:19" x14ac:dyDescent="0.25">
      <c r="A303" s="7"/>
      <c r="B303" s="6"/>
      <c r="C303" s="6"/>
      <c r="D303" s="6"/>
      <c r="E303" s="6"/>
      <c r="F303" s="6"/>
      <c r="G303" s="6"/>
      <c r="H303" s="6"/>
      <c r="I303" s="6"/>
      <c r="J303" s="6"/>
      <c r="K303" s="6"/>
      <c r="L303" s="6"/>
      <c r="M303" s="6"/>
      <c r="N303" s="6"/>
      <c r="O303" s="6"/>
      <c r="P303" s="6"/>
      <c r="Q303" s="6"/>
      <c r="R303" s="6"/>
      <c r="S303" s="6"/>
    </row>
    <row r="304" spans="1:19" x14ac:dyDescent="0.25">
      <c r="A304" s="7"/>
      <c r="B304" s="6"/>
      <c r="C304" s="6"/>
      <c r="D304" s="6"/>
      <c r="E304" s="6"/>
      <c r="F304" s="6"/>
      <c r="G304" s="6"/>
      <c r="H304" s="6"/>
      <c r="I304" s="6"/>
      <c r="J304" s="6"/>
      <c r="K304" s="6"/>
      <c r="L304" s="6"/>
      <c r="M304" s="6"/>
      <c r="N304" s="6"/>
      <c r="O304" s="6"/>
      <c r="P304" s="6"/>
      <c r="Q304" s="6"/>
      <c r="R304" s="6"/>
      <c r="S304" s="6"/>
    </row>
    <row r="305" spans="1:19" x14ac:dyDescent="0.25">
      <c r="A305" s="7"/>
      <c r="B305" s="6"/>
      <c r="C305" s="6"/>
      <c r="D305" s="6"/>
      <c r="E305" s="6"/>
      <c r="F305" s="6"/>
      <c r="G305" s="6"/>
      <c r="H305" s="6"/>
      <c r="I305" s="6"/>
      <c r="J305" s="6"/>
      <c r="K305" s="6"/>
      <c r="L305" s="6"/>
      <c r="M305" s="6"/>
      <c r="N305" s="6"/>
      <c r="O305" s="6"/>
      <c r="P305" s="6"/>
      <c r="Q305" s="6"/>
      <c r="R305" s="6"/>
      <c r="S305" s="6"/>
    </row>
    <row r="306" spans="1:19" x14ac:dyDescent="0.25">
      <c r="A306" s="7"/>
      <c r="B306" s="6"/>
      <c r="C306" s="6"/>
      <c r="D306" s="6"/>
      <c r="E306" s="6"/>
      <c r="F306" s="6"/>
      <c r="G306" s="6"/>
      <c r="H306" s="6"/>
      <c r="I306" s="6"/>
      <c r="J306" s="6"/>
      <c r="K306" s="6"/>
      <c r="L306" s="6"/>
      <c r="M306" s="6"/>
      <c r="N306" s="6"/>
      <c r="O306" s="6"/>
      <c r="P306" s="6"/>
      <c r="Q306" s="6"/>
      <c r="R306" s="6"/>
      <c r="S306" s="6"/>
    </row>
    <row r="307" spans="1:19" x14ac:dyDescent="0.25">
      <c r="A307" s="7"/>
      <c r="B307" s="6"/>
      <c r="C307" s="6"/>
      <c r="D307" s="6"/>
      <c r="E307" s="6"/>
      <c r="F307" s="6"/>
      <c r="G307" s="6"/>
      <c r="H307" s="6"/>
      <c r="I307" s="6"/>
      <c r="J307" s="6"/>
      <c r="K307" s="6"/>
      <c r="L307" s="6"/>
      <c r="M307" s="6"/>
      <c r="N307" s="6"/>
      <c r="O307" s="6"/>
      <c r="P307" s="6"/>
      <c r="Q307" s="6"/>
      <c r="R307" s="6"/>
      <c r="S307" s="6"/>
    </row>
    <row r="308" spans="1:19" x14ac:dyDescent="0.25">
      <c r="A308" s="7"/>
      <c r="B308" s="6"/>
      <c r="C308" s="6"/>
      <c r="D308" s="6"/>
      <c r="E308" s="6"/>
      <c r="F308" s="6"/>
      <c r="G308" s="6"/>
      <c r="H308" s="6"/>
      <c r="I308" s="6"/>
      <c r="J308" s="6"/>
      <c r="K308" s="6"/>
      <c r="L308" s="6"/>
      <c r="M308" s="6"/>
      <c r="N308" s="6"/>
      <c r="O308" s="6"/>
      <c r="P308" s="6"/>
      <c r="Q308" s="6"/>
      <c r="R308" s="6"/>
      <c r="S308" s="6"/>
    </row>
    <row r="309" spans="1:19" x14ac:dyDescent="0.25">
      <c r="A309" s="7"/>
      <c r="B309" s="6"/>
      <c r="C309" s="6"/>
      <c r="D309" s="6"/>
      <c r="E309" s="6"/>
      <c r="F309" s="6"/>
      <c r="G309" s="6"/>
      <c r="H309" s="6"/>
      <c r="I309" s="6"/>
      <c r="J309" s="6"/>
      <c r="K309" s="6"/>
      <c r="L309" s="6"/>
      <c r="M309" s="6"/>
      <c r="N309" s="6"/>
      <c r="O309" s="6"/>
      <c r="P309" s="6"/>
      <c r="Q309" s="6"/>
      <c r="R309" s="6"/>
      <c r="S309" s="6"/>
    </row>
    <row r="310" spans="1:19" x14ac:dyDescent="0.25">
      <c r="A310" s="7"/>
      <c r="B310" s="6"/>
      <c r="C310" s="6"/>
      <c r="D310" s="6"/>
      <c r="E310" s="6"/>
      <c r="F310" s="6"/>
      <c r="G310" s="6"/>
      <c r="H310" s="6"/>
      <c r="I310" s="6"/>
      <c r="J310" s="6"/>
      <c r="K310" s="6"/>
      <c r="L310" s="6"/>
      <c r="M310" s="6"/>
      <c r="N310" s="6"/>
      <c r="O310" s="6"/>
      <c r="P310" s="6"/>
      <c r="Q310" s="6"/>
      <c r="R310" s="6"/>
      <c r="S310" s="6"/>
    </row>
    <row r="311" spans="1:19" x14ac:dyDescent="0.25">
      <c r="A311" s="7"/>
      <c r="B311" s="6"/>
      <c r="C311" s="6"/>
      <c r="D311" s="6"/>
      <c r="E311" s="6"/>
      <c r="F311" s="6"/>
      <c r="G311" s="6"/>
      <c r="H311" s="6"/>
      <c r="I311" s="6"/>
      <c r="J311" s="6"/>
      <c r="K311" s="6"/>
      <c r="L311" s="6"/>
      <c r="M311" s="6"/>
      <c r="N311" s="6"/>
      <c r="O311" s="6"/>
      <c r="P311" s="6"/>
      <c r="Q311" s="6"/>
      <c r="R311" s="6"/>
      <c r="S311" s="6"/>
    </row>
    <row r="312" spans="1:19" x14ac:dyDescent="0.25">
      <c r="A312" s="7"/>
      <c r="B312" s="6"/>
      <c r="C312" s="6"/>
      <c r="D312" s="6"/>
      <c r="E312" s="6"/>
      <c r="F312" s="6"/>
      <c r="G312" s="6"/>
      <c r="H312" s="6"/>
      <c r="I312" s="6"/>
      <c r="J312" s="6"/>
      <c r="K312" s="6"/>
      <c r="L312" s="6"/>
      <c r="M312" s="6"/>
      <c r="N312" s="6"/>
      <c r="O312" s="6"/>
      <c r="P312" s="6"/>
      <c r="Q312" s="6"/>
      <c r="R312" s="6"/>
      <c r="S312" s="6"/>
    </row>
    <row r="313" spans="1:19" x14ac:dyDescent="0.25">
      <c r="A313" s="7"/>
      <c r="B313" s="6"/>
      <c r="C313" s="6"/>
      <c r="D313" s="6"/>
      <c r="E313" s="6"/>
      <c r="F313" s="6"/>
      <c r="G313" s="6"/>
      <c r="H313" s="6"/>
      <c r="I313" s="6"/>
      <c r="J313" s="6"/>
      <c r="K313" s="6"/>
      <c r="L313" s="6"/>
      <c r="M313" s="6"/>
      <c r="N313" s="6"/>
      <c r="O313" s="6"/>
      <c r="P313" s="6"/>
      <c r="Q313" s="6"/>
      <c r="R313" s="6"/>
      <c r="S313" s="6"/>
    </row>
    <row r="314" spans="1:19" x14ac:dyDescent="0.25">
      <c r="A314" s="7"/>
      <c r="B314" s="6"/>
      <c r="C314" s="6"/>
      <c r="D314" s="6"/>
      <c r="E314" s="6"/>
      <c r="F314" s="6"/>
      <c r="G314" s="6"/>
      <c r="H314" s="6"/>
      <c r="I314" s="6"/>
      <c r="J314" s="6"/>
      <c r="K314" s="6"/>
      <c r="L314" s="6"/>
      <c r="M314" s="6"/>
      <c r="N314" s="6"/>
      <c r="O314" s="6"/>
      <c r="P314" s="6"/>
      <c r="Q314" s="6"/>
      <c r="R314" s="6"/>
      <c r="S314" s="6"/>
    </row>
    <row r="315" spans="1:19" x14ac:dyDescent="0.25">
      <c r="A315" s="7"/>
      <c r="B315" s="6"/>
      <c r="C315" s="6"/>
      <c r="D315" s="6"/>
      <c r="E315" s="6"/>
      <c r="F315" s="6"/>
      <c r="G315" s="6"/>
      <c r="H315" s="6"/>
      <c r="I315" s="6"/>
      <c r="J315" s="6"/>
      <c r="K315" s="6"/>
      <c r="L315" s="6"/>
      <c r="M315" s="6"/>
      <c r="N315" s="6"/>
      <c r="O315" s="6"/>
      <c r="P315" s="6"/>
      <c r="Q315" s="6"/>
      <c r="R315" s="6"/>
      <c r="S315" s="6"/>
    </row>
    <row r="316" spans="1:19" x14ac:dyDescent="0.25">
      <c r="A316" s="7"/>
      <c r="B316" s="6"/>
      <c r="C316" s="6"/>
      <c r="D316" s="6"/>
      <c r="E316" s="6"/>
      <c r="F316" s="6"/>
      <c r="G316" s="6"/>
      <c r="H316" s="6"/>
      <c r="I316" s="6"/>
      <c r="J316" s="6"/>
      <c r="K316" s="6"/>
      <c r="L316" s="6"/>
      <c r="M316" s="6"/>
      <c r="N316" s="6"/>
      <c r="O316" s="6"/>
      <c r="P316" s="6"/>
      <c r="Q316" s="6"/>
      <c r="R316" s="6"/>
      <c r="S316" s="6"/>
    </row>
    <row r="317" spans="1:19" x14ac:dyDescent="0.25">
      <c r="A317" s="7"/>
      <c r="B317" s="6"/>
      <c r="C317" s="6"/>
      <c r="D317" s="6"/>
      <c r="E317" s="6"/>
      <c r="F317" s="6"/>
      <c r="G317" s="6"/>
      <c r="H317" s="6"/>
      <c r="I317" s="6"/>
      <c r="J317" s="6"/>
      <c r="K317" s="6"/>
      <c r="L317" s="6"/>
      <c r="M317" s="6"/>
      <c r="N317" s="6"/>
      <c r="O317" s="6"/>
      <c r="P317" s="6"/>
      <c r="Q317" s="6"/>
      <c r="R317" s="6"/>
      <c r="S317" s="6"/>
    </row>
    <row r="318" spans="1:19" x14ac:dyDescent="0.25">
      <c r="A318" s="7"/>
      <c r="B318" s="6"/>
      <c r="C318" s="6"/>
      <c r="D318" s="6"/>
      <c r="E318" s="6"/>
      <c r="F318" s="6"/>
      <c r="G318" s="6"/>
      <c r="H318" s="6"/>
      <c r="I318" s="6"/>
      <c r="J318" s="6"/>
      <c r="K318" s="6"/>
      <c r="L318" s="6"/>
      <c r="M318" s="6"/>
      <c r="N318" s="6"/>
      <c r="O318" s="6"/>
      <c r="P318" s="6"/>
      <c r="Q318" s="6"/>
      <c r="R318" s="6"/>
      <c r="S318" s="6"/>
    </row>
    <row r="319" spans="1:19" x14ac:dyDescent="0.25">
      <c r="A319" s="7"/>
      <c r="B319" s="6"/>
      <c r="C319" s="6"/>
      <c r="D319" s="6"/>
      <c r="E319" s="6"/>
      <c r="F319" s="6"/>
      <c r="G319" s="6"/>
      <c r="H319" s="6"/>
      <c r="I319" s="6"/>
      <c r="J319" s="6"/>
      <c r="K319" s="6"/>
      <c r="L319" s="6"/>
      <c r="M319" s="6"/>
      <c r="N319" s="6"/>
      <c r="O319" s="6"/>
      <c r="P319" s="6"/>
      <c r="Q319" s="6"/>
      <c r="R319" s="6"/>
      <c r="S319" s="6"/>
    </row>
    <row r="320" spans="1:19" x14ac:dyDescent="0.25">
      <c r="A320" s="7"/>
      <c r="B320" s="6"/>
      <c r="C320" s="6"/>
      <c r="D320" s="6"/>
      <c r="E320" s="6"/>
      <c r="F320" s="6"/>
      <c r="G320" s="6"/>
      <c r="H320" s="6"/>
      <c r="I320" s="6"/>
      <c r="J320" s="6"/>
      <c r="K320" s="6"/>
      <c r="L320" s="6"/>
      <c r="M320" s="6"/>
      <c r="N320" s="6"/>
      <c r="O320" s="6"/>
      <c r="P320" s="6"/>
      <c r="Q320" s="6"/>
      <c r="R320" s="6"/>
      <c r="S320" s="6"/>
    </row>
    <row r="321" spans="1:19" x14ac:dyDescent="0.25">
      <c r="A321" s="7"/>
      <c r="B321" s="6"/>
      <c r="C321" s="6"/>
      <c r="D321" s="6"/>
      <c r="E321" s="6"/>
      <c r="F321" s="6"/>
      <c r="G321" s="6"/>
      <c r="H321" s="6"/>
      <c r="I321" s="6"/>
      <c r="J321" s="6"/>
      <c r="K321" s="6"/>
      <c r="L321" s="6"/>
      <c r="M321" s="6"/>
      <c r="N321" s="6"/>
      <c r="O321" s="6"/>
      <c r="P321" s="6"/>
      <c r="Q321" s="6"/>
      <c r="R321" s="6"/>
      <c r="S321" s="6"/>
    </row>
    <row r="322" spans="1:19" x14ac:dyDescent="0.25">
      <c r="A322" s="7"/>
      <c r="B322" s="6"/>
      <c r="C322" s="6"/>
      <c r="D322" s="6"/>
      <c r="E322" s="6"/>
      <c r="F322" s="6"/>
      <c r="G322" s="6"/>
      <c r="H322" s="6"/>
      <c r="I322" s="6"/>
      <c r="J322" s="6"/>
      <c r="K322" s="6"/>
      <c r="L322" s="6"/>
      <c r="M322" s="6"/>
      <c r="N322" s="6"/>
      <c r="O322" s="6"/>
      <c r="P322" s="6"/>
      <c r="Q322" s="6"/>
      <c r="R322" s="6"/>
      <c r="S322" s="6"/>
    </row>
    <row r="323" spans="1:19" x14ac:dyDescent="0.25">
      <c r="A323" s="7"/>
      <c r="B323" s="6"/>
      <c r="C323" s="6"/>
      <c r="D323" s="6"/>
      <c r="E323" s="6"/>
      <c r="F323" s="6"/>
      <c r="G323" s="6"/>
      <c r="H323" s="6"/>
      <c r="I323" s="6"/>
      <c r="J323" s="6"/>
      <c r="K323" s="6"/>
      <c r="L323" s="6"/>
      <c r="M323" s="6"/>
      <c r="N323" s="6"/>
      <c r="O323" s="6"/>
      <c r="P323" s="6"/>
      <c r="Q323" s="6"/>
      <c r="R323" s="6"/>
      <c r="S323" s="6"/>
    </row>
    <row r="324" spans="1:19" x14ac:dyDescent="0.25">
      <c r="A324" s="7"/>
      <c r="B324" s="6"/>
      <c r="C324" s="6"/>
      <c r="D324" s="6"/>
      <c r="E324" s="6"/>
      <c r="F324" s="6"/>
      <c r="G324" s="6"/>
      <c r="H324" s="6"/>
      <c r="I324" s="6"/>
      <c r="J324" s="6"/>
      <c r="K324" s="6"/>
      <c r="L324" s="6"/>
      <c r="M324" s="6"/>
      <c r="N324" s="6"/>
      <c r="O324" s="6"/>
      <c r="P324" s="6"/>
      <c r="Q324" s="6"/>
      <c r="R324" s="6"/>
      <c r="S324" s="6"/>
    </row>
    <row r="325" spans="1:19" x14ac:dyDescent="0.25">
      <c r="A325" s="7"/>
      <c r="B325" s="6"/>
      <c r="C325" s="6"/>
      <c r="D325" s="6"/>
      <c r="E325" s="6"/>
      <c r="F325" s="6"/>
      <c r="G325" s="6"/>
      <c r="H325" s="6"/>
      <c r="I325" s="6"/>
      <c r="J325" s="6"/>
      <c r="K325" s="6"/>
      <c r="L325" s="6"/>
      <c r="M325" s="6"/>
      <c r="N325" s="6"/>
      <c r="O325" s="6"/>
      <c r="P325" s="6"/>
      <c r="Q325" s="6"/>
      <c r="R325" s="6"/>
      <c r="S325" s="6"/>
    </row>
    <row r="326" spans="1:19" x14ac:dyDescent="0.25">
      <c r="A326" s="7"/>
      <c r="B326" s="6"/>
      <c r="C326" s="6"/>
      <c r="D326" s="6"/>
      <c r="E326" s="6"/>
      <c r="F326" s="6"/>
      <c r="G326" s="6"/>
      <c r="H326" s="6"/>
      <c r="I326" s="6"/>
      <c r="J326" s="6"/>
      <c r="K326" s="6"/>
      <c r="L326" s="6"/>
      <c r="M326" s="6"/>
      <c r="N326" s="6"/>
      <c r="O326" s="6"/>
      <c r="P326" s="6"/>
      <c r="Q326" s="6"/>
      <c r="R326" s="6"/>
      <c r="S326" s="6"/>
    </row>
    <row r="327" spans="1:19" x14ac:dyDescent="0.25">
      <c r="A327" s="7"/>
      <c r="B327" s="6"/>
      <c r="C327" s="6"/>
      <c r="D327" s="6"/>
      <c r="E327" s="6"/>
      <c r="F327" s="6"/>
      <c r="G327" s="6"/>
      <c r="H327" s="6"/>
      <c r="I327" s="6"/>
      <c r="J327" s="6"/>
      <c r="K327" s="6"/>
      <c r="L327" s="6"/>
      <c r="M327" s="6"/>
      <c r="N327" s="6"/>
      <c r="O327" s="6"/>
      <c r="P327" s="6"/>
      <c r="Q327" s="6"/>
      <c r="R327" s="6"/>
      <c r="S327" s="6"/>
    </row>
    <row r="328" spans="1:19" x14ac:dyDescent="0.25">
      <c r="A328" s="7"/>
      <c r="B328" s="6"/>
      <c r="C328" s="6"/>
      <c r="D328" s="6"/>
      <c r="E328" s="6"/>
      <c r="F328" s="6"/>
      <c r="G328" s="6"/>
      <c r="H328" s="6"/>
      <c r="I328" s="6"/>
      <c r="J328" s="6"/>
      <c r="K328" s="6"/>
      <c r="L328" s="6"/>
      <c r="M328" s="6"/>
      <c r="N328" s="6"/>
      <c r="O328" s="6"/>
      <c r="P328" s="6"/>
      <c r="Q328" s="6"/>
      <c r="R328" s="6"/>
      <c r="S328" s="6"/>
    </row>
    <row r="329" spans="1:19" x14ac:dyDescent="0.25">
      <c r="A329" s="7"/>
      <c r="B329" s="6"/>
      <c r="C329" s="6"/>
      <c r="D329" s="6"/>
      <c r="E329" s="6"/>
      <c r="F329" s="6"/>
      <c r="G329" s="6"/>
      <c r="H329" s="6"/>
      <c r="I329" s="6"/>
      <c r="J329" s="6"/>
      <c r="K329" s="6"/>
      <c r="L329" s="6"/>
      <c r="M329" s="6"/>
      <c r="N329" s="6"/>
      <c r="O329" s="6"/>
      <c r="P329" s="6"/>
      <c r="Q329" s="6"/>
      <c r="R329" s="6"/>
      <c r="S329" s="6"/>
    </row>
    <row r="330" spans="1:19" x14ac:dyDescent="0.25">
      <c r="A330" s="7"/>
      <c r="B330" s="6"/>
      <c r="C330" s="6"/>
      <c r="D330" s="6"/>
      <c r="E330" s="6"/>
      <c r="F330" s="6"/>
      <c r="G330" s="6"/>
      <c r="H330" s="6"/>
      <c r="I330" s="6"/>
      <c r="J330" s="6"/>
      <c r="K330" s="6"/>
      <c r="L330" s="6"/>
      <c r="M330" s="6"/>
      <c r="N330" s="6"/>
      <c r="O330" s="6"/>
      <c r="P330" s="6"/>
      <c r="Q330" s="6"/>
      <c r="R330" s="6"/>
      <c r="S330" s="6"/>
    </row>
    <row r="331" spans="1:19" x14ac:dyDescent="0.25">
      <c r="A331" s="7"/>
      <c r="B331" s="6"/>
      <c r="C331" s="6"/>
      <c r="D331" s="6"/>
      <c r="E331" s="6"/>
      <c r="F331" s="6"/>
      <c r="G331" s="6"/>
      <c r="H331" s="6"/>
      <c r="I331" s="6"/>
      <c r="J331" s="6"/>
      <c r="K331" s="6"/>
      <c r="L331" s="6"/>
      <c r="M331" s="6"/>
      <c r="N331" s="6"/>
      <c r="O331" s="6"/>
      <c r="P331" s="6"/>
      <c r="Q331" s="6"/>
      <c r="R331" s="6"/>
      <c r="S331" s="6"/>
    </row>
    <row r="332" spans="1:19" x14ac:dyDescent="0.25">
      <c r="A332" s="7"/>
      <c r="B332" s="6"/>
      <c r="C332" s="6"/>
      <c r="D332" s="6"/>
      <c r="E332" s="6"/>
      <c r="F332" s="6"/>
      <c r="G332" s="6"/>
      <c r="H332" s="6"/>
      <c r="I332" s="6"/>
      <c r="J332" s="6"/>
      <c r="K332" s="6"/>
      <c r="L332" s="6"/>
      <c r="M332" s="6"/>
      <c r="N332" s="6"/>
      <c r="O332" s="6"/>
      <c r="P332" s="6"/>
      <c r="Q332" s="6"/>
      <c r="R332" s="6"/>
      <c r="S332" s="6"/>
    </row>
    <row r="333" spans="1:19" x14ac:dyDescent="0.25">
      <c r="A333" s="7"/>
      <c r="B333" s="6"/>
      <c r="C333" s="6"/>
      <c r="D333" s="6"/>
      <c r="E333" s="6"/>
      <c r="F333" s="6"/>
      <c r="G333" s="6"/>
      <c r="H333" s="6"/>
      <c r="I333" s="6"/>
      <c r="J333" s="6"/>
      <c r="K333" s="6"/>
      <c r="L333" s="6"/>
      <c r="M333" s="6"/>
      <c r="N333" s="6"/>
      <c r="O333" s="6"/>
      <c r="P333" s="6"/>
      <c r="Q333" s="6"/>
      <c r="R333" s="6"/>
      <c r="S333" s="6"/>
    </row>
    <row r="334" spans="1:19" x14ac:dyDescent="0.25">
      <c r="A334" s="7"/>
      <c r="B334" s="6"/>
      <c r="C334" s="6"/>
      <c r="D334" s="6"/>
      <c r="E334" s="6"/>
      <c r="F334" s="6"/>
      <c r="G334" s="6"/>
      <c r="H334" s="6"/>
      <c r="I334" s="6"/>
      <c r="J334" s="6"/>
      <c r="K334" s="6"/>
      <c r="L334" s="6"/>
      <c r="M334" s="6"/>
      <c r="N334" s="6"/>
      <c r="O334" s="6"/>
      <c r="P334" s="6"/>
      <c r="Q334" s="6"/>
      <c r="R334" s="6"/>
      <c r="S334" s="6"/>
    </row>
    <row r="335" spans="1:19" x14ac:dyDescent="0.25">
      <c r="A335" s="7"/>
      <c r="B335" s="6"/>
      <c r="C335" s="6"/>
      <c r="D335" s="6"/>
      <c r="E335" s="6"/>
      <c r="F335" s="6"/>
      <c r="G335" s="6"/>
      <c r="H335" s="6"/>
      <c r="I335" s="6"/>
      <c r="J335" s="6"/>
      <c r="K335" s="6"/>
      <c r="L335" s="6"/>
      <c r="M335" s="6"/>
      <c r="N335" s="6"/>
      <c r="O335" s="6"/>
      <c r="P335" s="6"/>
      <c r="Q335" s="6"/>
      <c r="R335" s="6"/>
      <c r="S335" s="6"/>
    </row>
    <row r="336" spans="1:19" x14ac:dyDescent="0.25">
      <c r="A336" s="7"/>
      <c r="B336" s="6"/>
      <c r="C336" s="6"/>
      <c r="D336" s="6"/>
      <c r="E336" s="6"/>
      <c r="F336" s="6"/>
      <c r="G336" s="6"/>
      <c r="H336" s="6"/>
      <c r="I336" s="6"/>
      <c r="J336" s="6"/>
      <c r="K336" s="6"/>
      <c r="L336" s="6"/>
      <c r="M336" s="6"/>
      <c r="N336" s="6"/>
      <c r="O336" s="6"/>
      <c r="P336" s="6"/>
      <c r="Q336" s="6"/>
      <c r="R336" s="6"/>
      <c r="S336" s="6"/>
    </row>
    <row r="337" spans="1:19" x14ac:dyDescent="0.25">
      <c r="A337" s="7"/>
      <c r="B337" s="6"/>
      <c r="C337" s="6"/>
      <c r="D337" s="6"/>
      <c r="E337" s="6"/>
      <c r="F337" s="6"/>
      <c r="G337" s="6"/>
      <c r="H337" s="6"/>
      <c r="I337" s="6"/>
      <c r="J337" s="6"/>
      <c r="K337" s="6"/>
      <c r="L337" s="6"/>
      <c r="M337" s="6"/>
      <c r="N337" s="6"/>
      <c r="O337" s="6"/>
      <c r="P337" s="6"/>
      <c r="Q337" s="6"/>
      <c r="R337" s="6"/>
      <c r="S337" s="6"/>
    </row>
    <row r="338" spans="1:19" x14ac:dyDescent="0.25">
      <c r="A338" s="7"/>
      <c r="B338" s="6"/>
      <c r="C338" s="6"/>
      <c r="D338" s="6"/>
      <c r="E338" s="6"/>
      <c r="F338" s="6"/>
      <c r="G338" s="6"/>
      <c r="H338" s="6"/>
      <c r="I338" s="6"/>
      <c r="J338" s="6"/>
      <c r="K338" s="6"/>
      <c r="L338" s="6"/>
      <c r="M338" s="6"/>
      <c r="N338" s="6"/>
      <c r="O338" s="6"/>
      <c r="P338" s="6"/>
      <c r="Q338" s="6"/>
      <c r="R338" s="6"/>
      <c r="S338" s="6"/>
    </row>
    <row r="339" spans="1:19" x14ac:dyDescent="0.25">
      <c r="A339" s="7"/>
      <c r="B339" s="6"/>
      <c r="C339" s="6"/>
      <c r="D339" s="6"/>
      <c r="E339" s="6"/>
      <c r="F339" s="6"/>
      <c r="G339" s="6"/>
      <c r="H339" s="6"/>
      <c r="I339" s="6"/>
      <c r="J339" s="6"/>
      <c r="K339" s="6"/>
      <c r="L339" s="6"/>
      <c r="M339" s="6"/>
      <c r="N339" s="6"/>
      <c r="O339" s="6"/>
      <c r="P339" s="6"/>
      <c r="Q339" s="6"/>
      <c r="R339" s="6"/>
      <c r="S339" s="6"/>
    </row>
    <row r="340" spans="1:19" x14ac:dyDescent="0.25">
      <c r="A340" s="7"/>
      <c r="B340" s="6"/>
      <c r="C340" s="6"/>
      <c r="D340" s="6"/>
      <c r="E340" s="6"/>
      <c r="F340" s="6"/>
      <c r="G340" s="6"/>
      <c r="H340" s="6"/>
      <c r="I340" s="6"/>
      <c r="J340" s="6"/>
      <c r="K340" s="6"/>
      <c r="L340" s="6"/>
      <c r="M340" s="6"/>
      <c r="N340" s="6"/>
      <c r="O340" s="6"/>
      <c r="P340" s="6"/>
      <c r="Q340" s="6"/>
      <c r="R340" s="6"/>
      <c r="S340" s="6"/>
    </row>
    <row r="341" spans="1:19" x14ac:dyDescent="0.25">
      <c r="A341" s="7"/>
      <c r="B341" s="6"/>
      <c r="C341" s="6"/>
      <c r="D341" s="6"/>
      <c r="E341" s="6"/>
      <c r="F341" s="6"/>
      <c r="G341" s="6"/>
      <c r="H341" s="6"/>
      <c r="I341" s="6"/>
      <c r="J341" s="6"/>
      <c r="K341" s="6"/>
      <c r="L341" s="6"/>
      <c r="M341" s="6"/>
      <c r="N341" s="6"/>
      <c r="O341" s="6"/>
      <c r="P341" s="6"/>
      <c r="Q341" s="6"/>
      <c r="R341" s="6"/>
      <c r="S341" s="6"/>
    </row>
    <row r="342" spans="1:19" x14ac:dyDescent="0.25">
      <c r="A342" s="7"/>
      <c r="B342" s="6"/>
      <c r="C342" s="6"/>
      <c r="D342" s="6"/>
      <c r="E342" s="6"/>
      <c r="F342" s="6"/>
      <c r="G342" s="6"/>
      <c r="H342" s="6"/>
      <c r="I342" s="6"/>
      <c r="J342" s="6"/>
      <c r="K342" s="6"/>
      <c r="L342" s="6"/>
      <c r="M342" s="6"/>
      <c r="N342" s="6"/>
      <c r="O342" s="6"/>
      <c r="P342" s="6"/>
      <c r="Q342" s="6"/>
      <c r="R342" s="6"/>
      <c r="S342" s="6"/>
    </row>
    <row r="343" spans="1:19" x14ac:dyDescent="0.25">
      <c r="A343" s="7"/>
      <c r="B343" s="6"/>
      <c r="C343" s="6"/>
      <c r="D343" s="6"/>
      <c r="E343" s="6"/>
      <c r="F343" s="6"/>
      <c r="G343" s="6"/>
      <c r="H343" s="6"/>
      <c r="I343" s="6"/>
      <c r="J343" s="6"/>
      <c r="K343" s="6"/>
      <c r="L343" s="6"/>
      <c r="M343" s="6"/>
      <c r="N343" s="6"/>
      <c r="O343" s="6"/>
      <c r="P343" s="6"/>
      <c r="Q343" s="6"/>
      <c r="R343" s="6"/>
      <c r="S343" s="6"/>
    </row>
    <row r="344" spans="1:19" x14ac:dyDescent="0.25">
      <c r="A344" s="7"/>
      <c r="B344" s="6"/>
      <c r="C344" s="6"/>
      <c r="D344" s="6"/>
      <c r="E344" s="6"/>
      <c r="F344" s="6"/>
      <c r="G344" s="6"/>
      <c r="H344" s="6"/>
      <c r="I344" s="6"/>
      <c r="J344" s="6"/>
      <c r="K344" s="6"/>
      <c r="L344" s="6"/>
      <c r="M344" s="6"/>
      <c r="N344" s="6"/>
      <c r="O344" s="6"/>
      <c r="P344" s="6"/>
      <c r="Q344" s="6"/>
      <c r="R344" s="6"/>
      <c r="S344" s="6"/>
    </row>
    <row r="345" spans="1:19" x14ac:dyDescent="0.25">
      <c r="A345" s="7"/>
      <c r="B345" s="6"/>
      <c r="C345" s="6"/>
      <c r="D345" s="6"/>
      <c r="E345" s="6"/>
      <c r="F345" s="6"/>
      <c r="G345" s="6"/>
      <c r="H345" s="6"/>
      <c r="I345" s="6"/>
      <c r="J345" s="6"/>
      <c r="K345" s="6"/>
      <c r="L345" s="6"/>
      <c r="M345" s="6"/>
      <c r="N345" s="6"/>
      <c r="O345" s="6"/>
      <c r="P345" s="6"/>
      <c r="Q345" s="6"/>
      <c r="R345" s="6"/>
      <c r="S345" s="6"/>
    </row>
    <row r="346" spans="1:19" x14ac:dyDescent="0.25">
      <c r="A346" s="7"/>
      <c r="B346" s="6"/>
      <c r="C346" s="6"/>
      <c r="D346" s="6"/>
      <c r="E346" s="6"/>
      <c r="F346" s="6"/>
      <c r="G346" s="6"/>
      <c r="H346" s="6"/>
      <c r="I346" s="6"/>
      <c r="J346" s="6"/>
      <c r="K346" s="6"/>
      <c r="L346" s="6"/>
      <c r="M346" s="6"/>
      <c r="N346" s="6"/>
      <c r="O346" s="6"/>
      <c r="P346" s="6"/>
      <c r="Q346" s="6"/>
      <c r="R346" s="6"/>
      <c r="S346" s="6"/>
    </row>
  </sheetData>
  <mergeCells count="34">
    <mergeCell ref="A16:L16"/>
    <mergeCell ref="A17:L17"/>
    <mergeCell ref="A19:L19"/>
    <mergeCell ref="A11:L11"/>
    <mergeCell ref="A12:L12"/>
    <mergeCell ref="A13:L13"/>
    <mergeCell ref="A14:L14"/>
    <mergeCell ref="A15:L15"/>
    <mergeCell ref="A8:L8"/>
    <mergeCell ref="A1:L1"/>
    <mergeCell ref="A3:L3"/>
    <mergeCell ref="A4:L4"/>
    <mergeCell ref="A5:L5"/>
    <mergeCell ref="A6:L6"/>
    <mergeCell ref="A20:L20"/>
    <mergeCell ref="A23:L23"/>
    <mergeCell ref="A50:L50"/>
    <mergeCell ref="A53:L53"/>
    <mergeCell ref="A47:L47"/>
    <mergeCell ref="A41:L41"/>
    <mergeCell ref="A25:L25"/>
    <mergeCell ref="A56:L56"/>
    <mergeCell ref="A26:L26"/>
    <mergeCell ref="A44:L44"/>
    <mergeCell ref="A27:L27"/>
    <mergeCell ref="A31:L31"/>
    <mergeCell ref="A32:L32"/>
    <mergeCell ref="A33:L33"/>
    <mergeCell ref="A34:L34"/>
    <mergeCell ref="A35:L35"/>
    <mergeCell ref="A28:L28"/>
    <mergeCell ref="A29:L29"/>
    <mergeCell ref="A38:L38"/>
    <mergeCell ref="A43:L43"/>
  </mergeCells>
  <hyperlinks>
    <hyperlink ref="A25" location="'Luottoriski MV03'!A1" display="'Luottoriski MV03'!A1" xr:uid="{CCDD6465-B16A-4404-9DE2-98602B49BF4F}"/>
    <hyperlink ref="A31" location="'Transaktionsbaserad'!A1" display="Maksutapahtumasidonnainen menetelmä" xr:uid="{062AF287-DE44-4482-AEC3-61CBE2F06D93}"/>
    <hyperlink ref="A34" location="'Summametoden'!A1" display="Summamenetelmä" xr:uid="{4F8DD055-8693-4D4A-9986-5B5AEC5657A7}"/>
    <hyperlink ref="A43" location="'Oma Pääoma MV02'!A1" display="Oma pääoma" xr:uid="{ABD2397C-36AF-46E3-BF36-D3739F55EAAA}"/>
    <hyperlink ref="A22" location="'Myndighetsresultaträkning'!A1" display="Tuloslaskelma," xr:uid="{11CE95C7-C6F3-44FC-9292-693323F8909C}"/>
    <hyperlink ref="B22" location="'Myndighetsbalansräkning'!A1" display="Tase ja" xr:uid="{9CD8CEF8-9B01-4ACB-8204-3B0E998A7C37}"/>
    <hyperlink ref="C22" location="'Basuppgifter'!A1" display="Perustiedot" xr:uid="{3FAA3433-2541-45A3-BACA-3A06F2EB7620}"/>
    <hyperlink ref="A43:L43" location="'Kapitalbas och kapitaltäckning'!A1" display="Omat varat ja vakavaraisuus" xr:uid="{8404EB78-416B-4634-82D8-CFF85A480DBB}"/>
    <hyperlink ref="A34:L34" location="'Summametoden'!A1" display="Summamenetelmä" xr:uid="{789A3209-B500-4C79-9926-3456D002D5B2}"/>
    <hyperlink ref="A31:L31" location="'Transaktionsbaserad'!A1" display="Maksutapahtumasidonnainen menetelmä" xr:uid="{E8234FF7-4CB5-4BE8-AC56-FE6F99416548}"/>
    <hyperlink ref="A37" location="'2 % krav för institut för e-pen'!A1" display="Sähkörahayhteisön 2% vaade" xr:uid="{D6082E70-5BF4-4A7E-96F3-65B99A502E5E}"/>
    <hyperlink ref="A25:L25" location="'Kreditrisk'!A1" display="Luottoriski" xr:uid="{A9795C19-F7B9-4CC2-987C-B1BD391C32DA}"/>
    <hyperlink ref="A28" location="'Kostnadsbaserade metoden'!A1" display="Kulusidonnainen menetelmä" xr:uid="{38265366-1254-4548-A8C0-C264E384D0BD}"/>
    <hyperlink ref="A28:L28" location="'Kostnadsbaserade metoden'!A1" display="Kulusidonnainen menetelmä" xr:uid="{11E7A42F-90A9-496D-8F3A-658CFACE64FC}"/>
    <hyperlink ref="A49" location="'Sammandrag (Transaktionsbas.)'!A1" display="'Yhteenveto (Maksutapahtumasid.)'" xr:uid="{003EDCD3-834D-4E1C-9742-15AFFDB3F933}"/>
    <hyperlink ref="A52" location="'Sammandrag (Summametoden)'!A1" display="'Yhteenveto (Summamenetelmä)'" xr:uid="{5BF5A260-98C9-4EC5-97C3-599672245590}"/>
    <hyperlink ref="A46" location="'Sammandrag (Kostnadsbaserad)'!A1" display="'Yhteenveto (Kulusidonnainen)'" xr:uid="{304FCED3-5B6C-41DC-B096-E11BBEE02215}"/>
    <hyperlink ref="A55" location="'Sammandrag (2 % krav)'!A1" display="Yhteenveto (2% vaade)" xr:uid="{64EBEA13-AF0A-4C77-A470-EDAC28E33624}"/>
    <hyperlink ref="A10" r:id="rId1" xr:uid="{37EEAE04-4C09-4CED-BDCD-729FF5513C0B}"/>
    <hyperlink ref="A40" location="'Kapitalplan'!A1" display="Pääomasuunnitelma" xr:uid="{41636452-82C8-4AF6-B38C-72AE011EF203}"/>
    <hyperlink ref="A5" r:id="rId2" xr:uid="{38AD2037-86AE-4794-B7FA-1C281DD22C9E}"/>
    <hyperlink ref="A6" r:id="rId3" display="Valtionvarainministeriön asetuksesta" xr:uid="{9B40D2BC-461A-4A6D-97F0-E5AE2F221213}"/>
    <hyperlink ref="A8" r:id="rId4" display="Määräyksistä ja ohjeista" xr:uid="{F92DBCE3-6A08-44FC-A128-783F8A38F592}"/>
    <hyperlink ref="A7" r:id="rId5" xr:uid="{94FA03C1-3F17-40BD-9D24-D6D21FC87308}"/>
    <hyperlink ref="A6:L6" r:id="rId6" display="Valtionvarainministeriön asetuksesta toimilupahakemukseen liitettävistä selvityksistä" xr:uid="{28F7DEA7-D74F-40C3-93BF-04F3DF0BA58E}"/>
    <hyperlink ref="A9" r:id="rId7" xr:uid="{2E26CF8A-7EC7-4C15-AA30-73A564C0AA63}"/>
    <hyperlink ref="A5:L5" r:id="rId8" display="Maksulaitoslaista" xr:uid="{60AFCB68-B9A2-4C00-B693-B5E6B2CFB221}"/>
    <hyperlink ref="A8:L8" r:id="rId9" display="Finanssivalvonnan määräyksistä ja ohjeista" xr:uid="{A712DAE5-5DFE-4F3C-B383-01EF6C7DEF8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78916-827C-4AE4-9F73-47C8B90F5656}">
  <sheetPr>
    <tabColor theme="3"/>
  </sheetPr>
  <dimension ref="B1:N28"/>
  <sheetViews>
    <sheetView showGridLines="0" zoomScale="148" zoomScaleNormal="148" workbookViewId="0">
      <selection activeCell="F26" sqref="F26"/>
    </sheetView>
  </sheetViews>
  <sheetFormatPr defaultRowHeight="15" x14ac:dyDescent="0.25"/>
  <cols>
    <col min="1" max="1" width="3" customWidth="1"/>
    <col min="2" max="2" width="38.28515625" customWidth="1"/>
    <col min="3" max="14" width="15.42578125" customWidth="1"/>
  </cols>
  <sheetData>
    <row r="1" spans="2:14" x14ac:dyDescent="0.25">
      <c r="H1" s="8"/>
      <c r="I1" s="8"/>
      <c r="J1" s="8"/>
      <c r="K1" s="8"/>
      <c r="L1" s="8"/>
      <c r="M1" s="8"/>
      <c r="N1" s="8"/>
    </row>
    <row r="2" spans="2:14" x14ac:dyDescent="0.25">
      <c r="B2" s="14" t="s">
        <v>43</v>
      </c>
      <c r="C2" s="107"/>
      <c r="D2" s="107"/>
      <c r="E2" s="108"/>
      <c r="F2" s="109"/>
      <c r="H2" s="8"/>
      <c r="I2" s="8"/>
      <c r="J2" s="8"/>
      <c r="K2" s="8"/>
      <c r="L2" s="8"/>
      <c r="M2" s="8"/>
      <c r="N2" s="8"/>
    </row>
    <row r="3" spans="2:14" x14ac:dyDescent="0.25">
      <c r="B3" s="14"/>
      <c r="C3" s="107"/>
      <c r="D3" s="107"/>
      <c r="E3" s="108"/>
      <c r="F3" s="109"/>
      <c r="H3" s="8"/>
      <c r="I3" s="8"/>
      <c r="J3" s="8"/>
      <c r="K3" s="8"/>
      <c r="L3" s="8"/>
      <c r="M3" s="8"/>
      <c r="N3" s="8"/>
    </row>
    <row r="4" spans="2:14" ht="14.45" customHeight="1" x14ac:dyDescent="0.25">
      <c r="B4" s="113" t="s">
        <v>208</v>
      </c>
      <c r="C4" s="113"/>
      <c r="D4" s="111"/>
      <c r="E4" s="111"/>
      <c r="F4" s="111"/>
      <c r="G4" s="112"/>
      <c r="H4" s="8"/>
      <c r="I4" s="8"/>
      <c r="J4" s="8"/>
      <c r="K4" s="8"/>
      <c r="L4" s="8"/>
      <c r="M4" s="8"/>
      <c r="N4" s="8"/>
    </row>
    <row r="5" spans="2:14" ht="14.45" customHeight="1" x14ac:dyDescent="0.25">
      <c r="B5" s="112"/>
      <c r="C5" s="112"/>
      <c r="D5" s="111"/>
      <c r="E5" s="111"/>
      <c r="F5" s="111"/>
      <c r="G5" s="146"/>
      <c r="H5" s="8"/>
      <c r="I5" s="8"/>
      <c r="J5" s="8"/>
      <c r="K5" s="8"/>
      <c r="L5" s="8"/>
      <c r="M5" s="8"/>
      <c r="N5" s="8"/>
    </row>
    <row r="6" spans="2:14" x14ac:dyDescent="0.25">
      <c r="B6" s="351" t="s">
        <v>50</v>
      </c>
      <c r="C6" s="212" t="s">
        <v>51</v>
      </c>
      <c r="D6" s="232"/>
      <c r="E6" s="20"/>
      <c r="F6" s="232"/>
      <c r="G6" s="148"/>
      <c r="H6" s="219"/>
      <c r="I6" s="219"/>
      <c r="J6" s="219"/>
      <c r="K6" s="219"/>
      <c r="L6" s="219"/>
      <c r="M6" s="219"/>
      <c r="N6" s="219"/>
    </row>
    <row r="7" spans="2:14" x14ac:dyDescent="0.25">
      <c r="B7" s="232"/>
      <c r="C7" s="232"/>
      <c r="D7" s="232"/>
      <c r="E7" s="232"/>
      <c r="F7" s="232"/>
      <c r="G7" s="219"/>
      <c r="H7" s="219"/>
      <c r="I7" s="219"/>
      <c r="J7" s="219"/>
      <c r="K7" s="219"/>
      <c r="L7" s="219"/>
      <c r="M7" s="219"/>
      <c r="N7" s="219"/>
    </row>
    <row r="8" spans="2:14" x14ac:dyDescent="0.25">
      <c r="B8" s="219"/>
      <c r="C8" s="219"/>
      <c r="D8" s="219"/>
      <c r="E8" s="219"/>
      <c r="F8" s="219"/>
      <c r="G8" s="219"/>
      <c r="H8" s="219"/>
      <c r="I8" s="219"/>
      <c r="J8" s="219"/>
      <c r="K8" s="219"/>
      <c r="L8" s="219"/>
      <c r="M8" s="219"/>
      <c r="N8" s="219"/>
    </row>
    <row r="9" spans="2:14" s="116" customFormat="1" ht="19.5" customHeight="1" thickBot="1" x14ac:dyDescent="0.3">
      <c r="B9" s="233"/>
      <c r="C9" s="282" t="s">
        <v>52</v>
      </c>
      <c r="D9" s="283"/>
      <c r="E9" s="283"/>
      <c r="F9" s="283"/>
      <c r="G9" s="282" t="s">
        <v>53</v>
      </c>
      <c r="H9" s="283"/>
      <c r="I9" s="283"/>
      <c r="J9" s="283"/>
      <c r="K9" s="282" t="s">
        <v>54</v>
      </c>
      <c r="L9" s="233"/>
      <c r="M9" s="233"/>
      <c r="N9" s="233"/>
    </row>
    <row r="10" spans="2:14" ht="15.75" thickBot="1" x14ac:dyDescent="0.3">
      <c r="B10" s="352" t="s">
        <v>209</v>
      </c>
      <c r="C10" s="293">
        <v>2025</v>
      </c>
      <c r="D10" s="293" t="s">
        <v>55</v>
      </c>
      <c r="E10" s="293" t="s">
        <v>56</v>
      </c>
      <c r="F10" s="294" t="s">
        <v>57</v>
      </c>
      <c r="G10" s="293">
        <v>2025</v>
      </c>
      <c r="H10" s="293" t="s">
        <v>55</v>
      </c>
      <c r="I10" s="293" t="s">
        <v>56</v>
      </c>
      <c r="J10" s="293" t="s">
        <v>57</v>
      </c>
      <c r="K10" s="292">
        <v>2025</v>
      </c>
      <c r="L10" s="293" t="s">
        <v>55</v>
      </c>
      <c r="M10" s="293" t="s">
        <v>56</v>
      </c>
      <c r="N10" s="294" t="s">
        <v>57</v>
      </c>
    </row>
    <row r="11" spans="2:14" x14ac:dyDescent="0.25">
      <c r="B11" s="358" t="s">
        <v>210</v>
      </c>
      <c r="C11" s="412"/>
      <c r="D11" s="413"/>
      <c r="E11" s="413"/>
      <c r="F11" s="414"/>
      <c r="G11" s="415"/>
      <c r="H11" s="413"/>
      <c r="I11" s="413"/>
      <c r="J11" s="414"/>
      <c r="K11" s="415"/>
      <c r="L11" s="413"/>
      <c r="M11" s="413"/>
      <c r="N11" s="414"/>
    </row>
    <row r="12" spans="2:14" ht="15.75" thickBot="1" x14ac:dyDescent="0.3">
      <c r="B12" s="357" t="s">
        <v>211</v>
      </c>
      <c r="C12" s="353"/>
      <c r="D12" s="354"/>
      <c r="E12" s="354"/>
      <c r="F12" s="355"/>
      <c r="G12" s="356"/>
      <c r="H12" s="354"/>
      <c r="I12" s="354"/>
      <c r="J12" s="355"/>
      <c r="K12" s="356"/>
      <c r="L12" s="354"/>
      <c r="M12" s="354"/>
      <c r="N12" s="355"/>
    </row>
    <row r="13" spans="2:14" x14ac:dyDescent="0.25">
      <c r="B13" s="411"/>
      <c r="C13" s="411"/>
      <c r="D13" s="411"/>
      <c r="E13" s="411"/>
      <c r="F13" s="411"/>
      <c r="G13" s="411"/>
      <c r="H13" s="411"/>
      <c r="I13" s="411"/>
      <c r="J13" s="411"/>
      <c r="K13" s="411"/>
      <c r="L13" s="411"/>
      <c r="M13" s="411"/>
      <c r="N13" s="411"/>
    </row>
    <row r="14" spans="2:14" x14ac:dyDescent="0.25">
      <c r="B14" s="265" t="s">
        <v>187</v>
      </c>
      <c r="C14" s="219"/>
      <c r="D14" s="219"/>
      <c r="E14" s="219"/>
      <c r="F14" s="219"/>
      <c r="G14" s="265" t="s">
        <v>188</v>
      </c>
      <c r="H14" s="219"/>
      <c r="I14" s="411"/>
      <c r="J14" s="411"/>
      <c r="K14" s="411"/>
      <c r="L14" s="411"/>
      <c r="M14" s="411"/>
      <c r="N14" s="411"/>
    </row>
    <row r="15" spans="2:14" x14ac:dyDescent="0.25">
      <c r="B15" s="232"/>
      <c r="C15" s="232"/>
      <c r="D15" s="232"/>
      <c r="E15" s="232"/>
      <c r="F15" s="232"/>
      <c r="G15" s="232"/>
      <c r="H15" s="232"/>
      <c r="I15" s="219"/>
      <c r="J15" s="219"/>
      <c r="K15" s="219"/>
      <c r="L15" s="219"/>
      <c r="M15" s="219"/>
      <c r="N15" s="219"/>
    </row>
    <row r="16" spans="2:14" x14ac:dyDescent="0.25">
      <c r="I16" s="219"/>
      <c r="J16" s="219"/>
      <c r="K16" s="219"/>
      <c r="L16" s="219"/>
      <c r="M16" s="219"/>
      <c r="N16" s="219"/>
    </row>
    <row r="17" spans="2:14" x14ac:dyDescent="0.25">
      <c r="B17" s="8"/>
      <c r="C17" s="8"/>
      <c r="D17" s="8"/>
      <c r="E17" s="8"/>
      <c r="F17" s="8"/>
      <c r="G17" s="8"/>
      <c r="H17" s="8"/>
      <c r="I17" s="8"/>
      <c r="J17" s="8"/>
      <c r="K17" s="8"/>
      <c r="L17" s="8"/>
      <c r="M17" s="8"/>
      <c r="N17" s="8"/>
    </row>
    <row r="18" spans="2:14" x14ac:dyDescent="0.25">
      <c r="B18" s="8"/>
      <c r="C18" s="8"/>
      <c r="D18" s="8"/>
      <c r="E18" s="8"/>
      <c r="F18" s="8"/>
      <c r="G18" s="8"/>
      <c r="H18" s="8"/>
      <c r="I18" s="8"/>
      <c r="J18" s="8"/>
      <c r="K18" s="8"/>
      <c r="L18" s="8"/>
      <c r="M18" s="8"/>
      <c r="N18" s="8"/>
    </row>
    <row r="19" spans="2:14" x14ac:dyDescent="0.25">
      <c r="B19" s="8"/>
      <c r="C19" s="8"/>
      <c r="D19" s="8"/>
      <c r="E19" s="8"/>
      <c r="F19" s="8"/>
      <c r="G19" s="8"/>
      <c r="H19" s="8"/>
      <c r="I19" s="8"/>
      <c r="J19" s="8"/>
      <c r="K19" s="8"/>
      <c r="L19" s="8"/>
      <c r="M19" s="8"/>
      <c r="N19" s="8"/>
    </row>
    <row r="20" spans="2:14" x14ac:dyDescent="0.25">
      <c r="B20" s="8"/>
      <c r="C20" s="8"/>
      <c r="D20" s="8"/>
      <c r="E20" s="8"/>
      <c r="F20" s="8"/>
      <c r="G20" s="8"/>
      <c r="H20" s="8"/>
      <c r="I20" s="8"/>
      <c r="J20" s="8"/>
      <c r="K20" s="8"/>
      <c r="L20" s="8"/>
      <c r="M20" s="8"/>
      <c r="N20" s="8"/>
    </row>
    <row r="21" spans="2:14" x14ac:dyDescent="0.25">
      <c r="B21" s="8"/>
      <c r="C21" s="8"/>
      <c r="D21" s="8"/>
      <c r="E21" s="8"/>
      <c r="F21" s="8"/>
      <c r="G21" s="8"/>
      <c r="H21" s="8"/>
      <c r="I21" s="8"/>
      <c r="J21" s="8"/>
      <c r="K21" s="8"/>
      <c r="L21" s="8"/>
      <c r="M21" s="8"/>
      <c r="N21" s="8"/>
    </row>
    <row r="22" spans="2:14" x14ac:dyDescent="0.25">
      <c r="B22" s="8"/>
      <c r="C22" s="8"/>
      <c r="D22" s="8"/>
      <c r="E22" s="8"/>
      <c r="F22" s="8"/>
      <c r="G22" s="8"/>
      <c r="H22" s="8"/>
      <c r="I22" s="8"/>
      <c r="J22" s="8"/>
      <c r="K22" s="8"/>
      <c r="L22" s="8"/>
      <c r="M22" s="8"/>
      <c r="N22" s="8"/>
    </row>
    <row r="23" spans="2:14" x14ac:dyDescent="0.25">
      <c r="B23" s="8"/>
      <c r="C23" s="8"/>
      <c r="D23" s="8"/>
      <c r="E23" s="8"/>
      <c r="F23" s="8"/>
      <c r="G23" s="8"/>
      <c r="H23" s="8"/>
      <c r="I23" s="8"/>
      <c r="J23" s="8"/>
      <c r="K23" s="8"/>
      <c r="L23" s="8"/>
      <c r="M23" s="8"/>
      <c r="N23" s="8"/>
    </row>
    <row r="24" spans="2:14" x14ac:dyDescent="0.25">
      <c r="B24" s="8"/>
      <c r="C24" s="8"/>
      <c r="D24" s="8"/>
      <c r="E24" s="8"/>
      <c r="F24" s="8"/>
      <c r="G24" s="8"/>
      <c r="H24" s="8"/>
      <c r="I24" s="8"/>
      <c r="J24" s="8"/>
      <c r="K24" s="8"/>
      <c r="L24" s="8"/>
      <c r="M24" s="8"/>
      <c r="N24" s="8"/>
    </row>
    <row r="25" spans="2:14" x14ac:dyDescent="0.25">
      <c r="B25" s="8"/>
      <c r="C25" s="8"/>
      <c r="D25" s="8"/>
      <c r="E25" s="8"/>
      <c r="F25" s="8"/>
      <c r="G25" s="8"/>
      <c r="H25" s="8"/>
      <c r="I25" s="8"/>
      <c r="J25" s="8"/>
      <c r="K25" s="8"/>
      <c r="L25" s="8"/>
      <c r="M25" s="8"/>
      <c r="N25" s="8"/>
    </row>
    <row r="26" spans="2:14" x14ac:dyDescent="0.25">
      <c r="B26" s="8"/>
      <c r="C26" s="8"/>
      <c r="D26" s="8"/>
      <c r="E26" s="8"/>
      <c r="F26" s="8"/>
      <c r="G26" s="8"/>
      <c r="H26" s="8"/>
      <c r="I26" s="8"/>
      <c r="J26" s="8"/>
      <c r="K26" s="8"/>
      <c r="L26" s="8"/>
      <c r="M26" s="8"/>
      <c r="N26" s="8"/>
    </row>
    <row r="27" spans="2:14" x14ac:dyDescent="0.25">
      <c r="C27" s="6"/>
      <c r="D27" s="6"/>
      <c r="E27" s="6"/>
      <c r="F27" s="6"/>
    </row>
    <row r="28" spans="2:14" x14ac:dyDescent="0.25">
      <c r="C28" s="127"/>
      <c r="D28" s="105"/>
      <c r="E28" s="105"/>
      <c r="F28" s="105"/>
      <c r="G28" s="105"/>
      <c r="H28" s="6"/>
      <c r="I28" s="6"/>
      <c r="J28" s="6"/>
      <c r="K28" s="6"/>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0C627-5A95-4009-8191-24756EF721E6}">
  <sheetPr>
    <tabColor theme="3"/>
    <pageSetUpPr fitToPage="1"/>
  </sheetPr>
  <dimension ref="A1:Q109"/>
  <sheetViews>
    <sheetView showGridLines="0" zoomScaleNormal="100" zoomScaleSheetLayoutView="70" workbookViewId="0">
      <pane ySplit="10" topLeftCell="A11" activePane="bottomLeft" state="frozen"/>
      <selection activeCell="P49" sqref="P49"/>
      <selection pane="bottomLeft" activeCell="B97" sqref="B97:K97"/>
    </sheetView>
  </sheetViews>
  <sheetFormatPr defaultColWidth="9.140625" defaultRowHeight="12" x14ac:dyDescent="0.2"/>
  <cols>
    <col min="1" max="1" width="3.28515625" style="20" customWidth="1"/>
    <col min="2" max="2" width="88.85546875" style="38" customWidth="1"/>
    <col min="3" max="3" width="15.140625" style="20" customWidth="1"/>
    <col min="4" max="4" width="15.42578125" style="147" bestFit="1" customWidth="1"/>
    <col min="5" max="6" width="13.7109375" style="148" customWidth="1"/>
    <col min="7" max="7" width="3.85546875" style="148" customWidth="1"/>
    <col min="8" max="11" width="13.7109375" style="148" customWidth="1"/>
    <col min="12" max="12" width="4" style="148" customWidth="1"/>
    <col min="13" max="16" width="13.7109375" style="148" customWidth="1"/>
    <col min="17" max="17" width="42" style="148" customWidth="1"/>
    <col min="18" max="16384" width="9.140625" style="148"/>
  </cols>
  <sheetData>
    <row r="1" spans="1:17" ht="18" customHeight="1" x14ac:dyDescent="0.2">
      <c r="D1" s="149"/>
    </row>
    <row r="2" spans="1:17" ht="15.95" customHeight="1" x14ac:dyDescent="0.2">
      <c r="B2" s="14" t="s">
        <v>43</v>
      </c>
      <c r="C2" s="149"/>
      <c r="D2" s="149"/>
    </row>
    <row r="3" spans="1:17" ht="34.5" x14ac:dyDescent="0.2">
      <c r="B3" s="150" t="s">
        <v>33</v>
      </c>
      <c r="C3" s="149"/>
      <c r="D3" s="38"/>
    </row>
    <row r="4" spans="1:17" ht="15.95" customHeight="1" x14ac:dyDescent="0.2">
      <c r="B4" s="148"/>
      <c r="D4" s="38"/>
    </row>
    <row r="5" spans="1:17" ht="11.45" customHeight="1" x14ac:dyDescent="0.2">
      <c r="B5" s="151"/>
      <c r="C5" s="152"/>
      <c r="D5" s="148"/>
    </row>
    <row r="6" spans="1:17" ht="11.45" customHeight="1" x14ac:dyDescent="0.2">
      <c r="B6" s="153" t="s">
        <v>50</v>
      </c>
      <c r="C6" s="20" t="s">
        <v>51</v>
      </c>
      <c r="D6" s="148"/>
      <c r="G6" s="154"/>
    </row>
    <row r="8" spans="1:17" ht="16.5" thickBot="1" x14ac:dyDescent="0.25">
      <c r="C8" s="38"/>
      <c r="D8" s="38"/>
      <c r="E8" s="38"/>
      <c r="F8" s="38"/>
      <c r="G8" s="38"/>
      <c r="H8" s="20"/>
      <c r="I8" s="20"/>
      <c r="J8" s="20"/>
      <c r="K8" s="20"/>
      <c r="L8" s="155"/>
      <c r="M8" s="38"/>
      <c r="N8" s="38"/>
      <c r="O8" s="38"/>
      <c r="P8" s="38"/>
      <c r="Q8" s="38"/>
    </row>
    <row r="9" spans="1:17" ht="16.5" thickBot="1" x14ac:dyDescent="0.25">
      <c r="C9" s="459" t="s">
        <v>52</v>
      </c>
      <c r="D9" s="460"/>
      <c r="E9" s="460"/>
      <c r="F9" s="461"/>
      <c r="G9" s="38"/>
      <c r="H9" s="459" t="s">
        <v>53</v>
      </c>
      <c r="I9" s="460"/>
      <c r="J9" s="460"/>
      <c r="K9" s="461"/>
      <c r="L9" s="38"/>
      <c r="M9" s="459" t="s">
        <v>54</v>
      </c>
      <c r="N9" s="460"/>
      <c r="O9" s="460"/>
      <c r="P9" s="461"/>
      <c r="Q9" s="38"/>
    </row>
    <row r="10" spans="1:17" x14ac:dyDescent="0.2">
      <c r="B10" s="156" t="s">
        <v>212</v>
      </c>
      <c r="C10" s="39">
        <v>2025</v>
      </c>
      <c r="D10" s="39" t="s">
        <v>55</v>
      </c>
      <c r="E10" s="39" t="s">
        <v>56</v>
      </c>
      <c r="F10" s="39" t="s">
        <v>57</v>
      </c>
      <c r="G10" s="40"/>
      <c r="H10" s="39">
        <v>2025</v>
      </c>
      <c r="I10" s="39" t="s">
        <v>55</v>
      </c>
      <c r="J10" s="39" t="s">
        <v>56</v>
      </c>
      <c r="K10" s="39" t="s">
        <v>57</v>
      </c>
      <c r="L10" s="41"/>
      <c r="M10" s="39">
        <v>2025</v>
      </c>
      <c r="N10" s="39" t="s">
        <v>55</v>
      </c>
      <c r="O10" s="39" t="s">
        <v>56</v>
      </c>
      <c r="P10" s="39" t="s">
        <v>57</v>
      </c>
      <c r="Q10" s="40"/>
    </row>
    <row r="11" spans="1:17" x14ac:dyDescent="0.2">
      <c r="B11" s="157" t="s">
        <v>213</v>
      </c>
      <c r="C11" s="158"/>
      <c r="D11" s="158"/>
      <c r="E11" s="158"/>
      <c r="F11" s="158"/>
      <c r="G11" s="40"/>
      <c r="H11" s="158"/>
      <c r="I11" s="158"/>
      <c r="J11" s="158"/>
      <c r="K11" s="158"/>
      <c r="L11" s="41"/>
      <c r="M11" s="158"/>
      <c r="N11" s="158"/>
      <c r="O11" s="158"/>
      <c r="P11" s="158"/>
      <c r="Q11" s="40"/>
    </row>
    <row r="12" spans="1:17" x14ac:dyDescent="0.2">
      <c r="B12" s="156"/>
      <c r="C12" s="158"/>
      <c r="D12" s="158"/>
      <c r="E12" s="158"/>
      <c r="F12" s="158"/>
      <c r="G12" s="40"/>
      <c r="H12" s="158"/>
      <c r="I12" s="158"/>
      <c r="J12" s="158"/>
      <c r="K12" s="158"/>
      <c r="L12" s="41"/>
      <c r="M12" s="158"/>
      <c r="N12" s="158"/>
      <c r="O12" s="158"/>
      <c r="P12" s="158"/>
      <c r="Q12" s="40"/>
    </row>
    <row r="13" spans="1:17" s="160" customFormat="1" x14ac:dyDescent="0.2">
      <c r="A13" s="38"/>
      <c r="B13" s="159" t="s">
        <v>214</v>
      </c>
      <c r="C13" s="378">
        <f>C15+C32</f>
        <v>0</v>
      </c>
      <c r="D13" s="378">
        <f>D15+D32</f>
        <v>0</v>
      </c>
      <c r="E13" s="378">
        <f>E15+E32</f>
        <v>0</v>
      </c>
      <c r="F13" s="379">
        <f>F15+F32</f>
        <v>0</v>
      </c>
      <c r="G13" s="380"/>
      <c r="H13" s="381">
        <f>H15+H32</f>
        <v>0</v>
      </c>
      <c r="I13" s="378">
        <f>I15+I32</f>
        <v>0</v>
      </c>
      <c r="J13" s="378">
        <f>J15+J32</f>
        <v>0</v>
      </c>
      <c r="K13" s="379">
        <f>K15+K32</f>
        <v>0</v>
      </c>
      <c r="L13" s="380"/>
      <c r="M13" s="381">
        <f>M15+M32</f>
        <v>0</v>
      </c>
      <c r="N13" s="378">
        <f>N15+N32</f>
        <v>0</v>
      </c>
      <c r="O13" s="378">
        <f>O15+O32</f>
        <v>0</v>
      </c>
      <c r="P13" s="378">
        <f>P15+P32</f>
        <v>0</v>
      </c>
    </row>
    <row r="14" spans="1:17" s="160" customFormat="1" x14ac:dyDescent="0.2">
      <c r="A14" s="38"/>
      <c r="B14" s="161"/>
      <c r="C14" s="382"/>
      <c r="D14" s="382"/>
      <c r="E14" s="382"/>
      <c r="F14" s="382"/>
      <c r="G14" s="383"/>
      <c r="H14" s="382"/>
      <c r="I14" s="382"/>
      <c r="J14" s="382"/>
      <c r="K14" s="382"/>
      <c r="L14" s="383"/>
      <c r="M14" s="382"/>
      <c r="N14" s="382"/>
      <c r="O14" s="382"/>
      <c r="P14" s="382"/>
    </row>
    <row r="15" spans="1:17" s="160" customFormat="1" x14ac:dyDescent="0.2">
      <c r="A15" s="38"/>
      <c r="B15" s="163" t="s">
        <v>215</v>
      </c>
      <c r="C15" s="378">
        <f>C17+C27</f>
        <v>0</v>
      </c>
      <c r="D15" s="378">
        <f>D17+D27</f>
        <v>0</v>
      </c>
      <c r="E15" s="378">
        <f>E17+E27</f>
        <v>0</v>
      </c>
      <c r="F15" s="379">
        <f>F17+F27</f>
        <v>0</v>
      </c>
      <c r="G15" s="380"/>
      <c r="H15" s="381">
        <f>H17+H27</f>
        <v>0</v>
      </c>
      <c r="I15" s="378">
        <f>I17+I27</f>
        <v>0</v>
      </c>
      <c r="J15" s="378">
        <f>J17+J27</f>
        <v>0</v>
      </c>
      <c r="K15" s="379">
        <f>K17+K27</f>
        <v>0</v>
      </c>
      <c r="L15" s="380"/>
      <c r="M15" s="381">
        <f>M17+M27</f>
        <v>0</v>
      </c>
      <c r="N15" s="378">
        <f>N17+N27</f>
        <v>0</v>
      </c>
      <c r="O15" s="378">
        <f>O17+O27</f>
        <v>0</v>
      </c>
      <c r="P15" s="378">
        <f>P17+P27</f>
        <v>0</v>
      </c>
    </row>
    <row r="16" spans="1:17" s="160" customFormat="1" x14ac:dyDescent="0.2">
      <c r="A16" s="38"/>
      <c r="B16" s="164"/>
      <c r="C16" s="382"/>
      <c r="D16" s="382"/>
      <c r="E16" s="382"/>
      <c r="F16" s="382"/>
      <c r="G16" s="383"/>
      <c r="H16" s="382"/>
      <c r="I16" s="382"/>
      <c r="J16" s="382"/>
      <c r="K16" s="382"/>
      <c r="L16" s="383"/>
      <c r="M16" s="382"/>
      <c r="N16" s="382"/>
      <c r="O16" s="382"/>
      <c r="P16" s="382"/>
    </row>
    <row r="17" spans="1:16" s="160" customFormat="1" x14ac:dyDescent="0.2">
      <c r="A17" s="38"/>
      <c r="B17" s="165" t="s">
        <v>216</v>
      </c>
      <c r="C17" s="378">
        <f>SUM(C18:C24)</f>
        <v>0</v>
      </c>
      <c r="D17" s="378">
        <f>SUM(D18:D24)</f>
        <v>0</v>
      </c>
      <c r="E17" s="378">
        <f>SUM(E18:E24)</f>
        <v>0</v>
      </c>
      <c r="F17" s="378">
        <f>SUM(F18:F24)</f>
        <v>0</v>
      </c>
      <c r="G17" s="380"/>
      <c r="H17" s="378">
        <f>SUM(H18:H24)</f>
        <v>0</v>
      </c>
      <c r="I17" s="378">
        <f>SUM(I18:I24)</f>
        <v>0</v>
      </c>
      <c r="J17" s="378">
        <f>SUM(J18:J24)</f>
        <v>0</v>
      </c>
      <c r="K17" s="378">
        <f>SUM(K18:K24)</f>
        <v>0</v>
      </c>
      <c r="L17" s="380"/>
      <c r="M17" s="378">
        <f>SUM(M18:M24)</f>
        <v>0</v>
      </c>
      <c r="N17" s="378">
        <f>SUM(N18:N24)</f>
        <v>0</v>
      </c>
      <c r="O17" s="378">
        <f>SUM(O18:O24)</f>
        <v>0</v>
      </c>
      <c r="P17" s="378">
        <f>SUM(P18:P24)</f>
        <v>0</v>
      </c>
    </row>
    <row r="18" spans="1:16" s="160" customFormat="1" x14ac:dyDescent="0.2">
      <c r="A18" s="38"/>
      <c r="B18" s="166" t="s">
        <v>217</v>
      </c>
      <c r="C18" s="384"/>
      <c r="D18" s="384"/>
      <c r="E18" s="384"/>
      <c r="F18" s="385"/>
      <c r="G18" s="380"/>
      <c r="H18" s="386"/>
      <c r="I18" s="386"/>
      <c r="J18" s="386"/>
      <c r="K18" s="386"/>
      <c r="L18" s="380"/>
      <c r="M18" s="386"/>
      <c r="N18" s="386"/>
      <c r="O18" s="386"/>
      <c r="P18" s="386"/>
    </row>
    <row r="19" spans="1:16" s="160" customFormat="1" x14ac:dyDescent="0.2">
      <c r="A19" s="38"/>
      <c r="B19" s="167" t="s">
        <v>218</v>
      </c>
      <c r="C19" s="387"/>
      <c r="D19" s="387"/>
      <c r="E19" s="387"/>
      <c r="F19" s="388"/>
      <c r="G19" s="380"/>
      <c r="H19" s="374"/>
      <c r="I19" s="387"/>
      <c r="J19" s="387"/>
      <c r="K19" s="388"/>
      <c r="L19" s="380"/>
      <c r="M19" s="374"/>
      <c r="N19" s="387"/>
      <c r="O19" s="387"/>
      <c r="P19" s="389"/>
    </row>
    <row r="20" spans="1:16" s="160" customFormat="1" x14ac:dyDescent="0.2">
      <c r="A20" s="38"/>
      <c r="B20" s="167" t="s">
        <v>142</v>
      </c>
      <c r="C20" s="387"/>
      <c r="D20" s="387"/>
      <c r="E20" s="387"/>
      <c r="F20" s="388"/>
      <c r="G20" s="380"/>
      <c r="H20" s="374"/>
      <c r="I20" s="387"/>
      <c r="J20" s="387"/>
      <c r="K20" s="388"/>
      <c r="L20" s="380"/>
      <c r="M20" s="374"/>
      <c r="N20" s="387"/>
      <c r="O20" s="387"/>
      <c r="P20" s="389"/>
    </row>
    <row r="21" spans="1:16" s="160" customFormat="1" x14ac:dyDescent="0.2">
      <c r="A21" s="38"/>
      <c r="B21" s="167" t="s">
        <v>219</v>
      </c>
      <c r="C21" s="387"/>
      <c r="D21" s="387"/>
      <c r="E21" s="387"/>
      <c r="F21" s="388"/>
      <c r="G21" s="380"/>
      <c r="H21" s="374"/>
      <c r="I21" s="387"/>
      <c r="J21" s="387"/>
      <c r="K21" s="388"/>
      <c r="L21" s="380"/>
      <c r="M21" s="374"/>
      <c r="N21" s="387"/>
      <c r="O21" s="387"/>
      <c r="P21" s="389"/>
    </row>
    <row r="22" spans="1:16" s="160" customFormat="1" x14ac:dyDescent="0.2">
      <c r="A22" s="38"/>
      <c r="B22" s="168" t="s">
        <v>220</v>
      </c>
      <c r="C22" s="387"/>
      <c r="D22" s="387"/>
      <c r="E22" s="387"/>
      <c r="F22" s="387"/>
      <c r="G22" s="380"/>
      <c r="H22" s="374"/>
      <c r="I22" s="374"/>
      <c r="J22" s="374"/>
      <c r="K22" s="374"/>
      <c r="L22" s="380"/>
      <c r="M22" s="374"/>
      <c r="N22" s="374"/>
      <c r="O22" s="374"/>
      <c r="P22" s="374"/>
    </row>
    <row r="23" spans="1:16" s="160" customFormat="1" x14ac:dyDescent="0.2">
      <c r="A23" s="38"/>
      <c r="B23" s="169" t="s">
        <v>221</v>
      </c>
      <c r="C23" s="390"/>
      <c r="D23" s="390"/>
      <c r="E23" s="390"/>
      <c r="F23" s="390"/>
      <c r="G23" s="380"/>
      <c r="H23" s="375"/>
      <c r="I23" s="375"/>
      <c r="J23" s="375"/>
      <c r="K23" s="375"/>
      <c r="L23" s="380"/>
      <c r="M23" s="375"/>
      <c r="N23" s="375"/>
      <c r="O23" s="375"/>
      <c r="P23" s="375"/>
    </row>
    <row r="24" spans="1:16" s="160" customFormat="1" x14ac:dyDescent="0.2">
      <c r="A24" s="38"/>
      <c r="B24" s="169" t="s">
        <v>222</v>
      </c>
      <c r="C24" s="391">
        <f>SUM(C25:C25)</f>
        <v>0</v>
      </c>
      <c r="D24" s="391">
        <f>SUM(D25:D25)</f>
        <v>0</v>
      </c>
      <c r="E24" s="391">
        <f>SUM(E25:E25)</f>
        <v>0</v>
      </c>
      <c r="F24" s="391">
        <f>SUM(F25:F25)</f>
        <v>0</v>
      </c>
      <c r="G24" s="380"/>
      <c r="H24" s="391">
        <f>SUM(H25:H25)</f>
        <v>0</v>
      </c>
      <c r="I24" s="391">
        <f>SUM(I25:I25)</f>
        <v>0</v>
      </c>
      <c r="J24" s="391">
        <f>SUM(J25:J25)</f>
        <v>0</v>
      </c>
      <c r="K24" s="391">
        <f>SUM(K25:K25)</f>
        <v>0</v>
      </c>
      <c r="L24" s="380"/>
      <c r="M24" s="391">
        <f>SUM(M25:M25)</f>
        <v>0</v>
      </c>
      <c r="N24" s="391">
        <f>SUM(N25:N25)</f>
        <v>0</v>
      </c>
      <c r="O24" s="391">
        <f>SUM(O25:O25)</f>
        <v>0</v>
      </c>
      <c r="P24" s="391">
        <f>SUM(P25:P25)</f>
        <v>0</v>
      </c>
    </row>
    <row r="25" spans="1:16" s="160" customFormat="1" x14ac:dyDescent="0.2">
      <c r="A25" s="38"/>
      <c r="B25" s="170" t="s">
        <v>223</v>
      </c>
      <c r="C25" s="392"/>
      <c r="D25" s="392"/>
      <c r="E25" s="392"/>
      <c r="F25" s="393"/>
      <c r="G25" s="380"/>
      <c r="H25" s="376"/>
      <c r="I25" s="376"/>
      <c r="J25" s="376"/>
      <c r="K25" s="377"/>
      <c r="L25" s="380"/>
      <c r="M25" s="376"/>
      <c r="N25" s="376"/>
      <c r="O25" s="376"/>
      <c r="P25" s="374"/>
    </row>
    <row r="26" spans="1:16" s="160" customFormat="1" x14ac:dyDescent="0.2">
      <c r="A26" s="38"/>
      <c r="B26" s="171"/>
      <c r="C26" s="394"/>
      <c r="D26" s="394"/>
      <c r="E26" s="394"/>
      <c r="F26" s="394"/>
      <c r="G26" s="383"/>
      <c r="H26" s="394"/>
      <c r="I26" s="394"/>
      <c r="J26" s="394"/>
      <c r="K26" s="394"/>
      <c r="L26" s="395"/>
      <c r="M26" s="394"/>
      <c r="N26" s="394"/>
      <c r="O26" s="394"/>
      <c r="P26" s="394"/>
    </row>
    <row r="27" spans="1:16" s="160" customFormat="1" x14ac:dyDescent="0.2">
      <c r="A27" s="38"/>
      <c r="B27" s="172" t="s">
        <v>224</v>
      </c>
      <c r="C27" s="378">
        <f>SUM(C28:C30)</f>
        <v>0</v>
      </c>
      <c r="D27" s="378">
        <f>SUM(D28:D30)</f>
        <v>0</v>
      </c>
      <c r="E27" s="378">
        <f>SUM(E28:E30)</f>
        <v>0</v>
      </c>
      <c r="F27" s="379">
        <f>SUM(F28:F30)</f>
        <v>0</v>
      </c>
      <c r="G27" s="380"/>
      <c r="H27" s="381">
        <f>SUM(H28:H30)</f>
        <v>0</v>
      </c>
      <c r="I27" s="378">
        <f>SUM(I28:I30)</f>
        <v>0</v>
      </c>
      <c r="J27" s="378">
        <f>SUM(J28:J30)</f>
        <v>0</v>
      </c>
      <c r="K27" s="379">
        <f>SUM(K28:K30)</f>
        <v>0</v>
      </c>
      <c r="L27" s="396"/>
      <c r="M27" s="381">
        <f>SUM(M28:M30)</f>
        <v>0</v>
      </c>
      <c r="N27" s="378">
        <f>SUM(N28:N30)</f>
        <v>0</v>
      </c>
      <c r="O27" s="378">
        <f>SUM(O28:O30)</f>
        <v>0</v>
      </c>
      <c r="P27" s="378">
        <f>SUM(P28:P30)</f>
        <v>0</v>
      </c>
    </row>
    <row r="28" spans="1:16" s="160" customFormat="1" x14ac:dyDescent="0.2">
      <c r="A28" s="38"/>
      <c r="B28" s="173" t="s">
        <v>225</v>
      </c>
      <c r="C28" s="397"/>
      <c r="D28" s="397"/>
      <c r="E28" s="397"/>
      <c r="F28" s="398"/>
      <c r="G28" s="380"/>
      <c r="H28" s="399"/>
      <c r="I28" s="397"/>
      <c r="J28" s="397"/>
      <c r="K28" s="398"/>
      <c r="L28" s="400"/>
      <c r="M28" s="399"/>
      <c r="N28" s="397"/>
      <c r="O28" s="397"/>
      <c r="P28" s="397"/>
    </row>
    <row r="29" spans="1:16" s="160" customFormat="1" x14ac:dyDescent="0.2">
      <c r="A29" s="38"/>
      <c r="B29" s="174" t="s">
        <v>218</v>
      </c>
      <c r="C29" s="387"/>
      <c r="D29" s="387"/>
      <c r="E29" s="387"/>
      <c r="F29" s="388"/>
      <c r="G29" s="380"/>
      <c r="H29" s="374"/>
      <c r="I29" s="387"/>
      <c r="J29" s="387"/>
      <c r="K29" s="388"/>
      <c r="L29" s="401"/>
      <c r="M29" s="374"/>
      <c r="N29" s="387"/>
      <c r="O29" s="387"/>
      <c r="P29" s="389"/>
    </row>
    <row r="30" spans="1:16" s="160" customFormat="1" x14ac:dyDescent="0.2">
      <c r="A30" s="38"/>
      <c r="B30" s="174" t="s">
        <v>226</v>
      </c>
      <c r="C30" s="387"/>
      <c r="D30" s="387"/>
      <c r="E30" s="387"/>
      <c r="F30" s="388"/>
      <c r="G30" s="380"/>
      <c r="H30" s="374"/>
      <c r="I30" s="387"/>
      <c r="J30" s="387"/>
      <c r="K30" s="388"/>
      <c r="L30" s="401"/>
      <c r="M30" s="374"/>
      <c r="N30" s="387"/>
      <c r="O30" s="387"/>
      <c r="P30" s="389"/>
    </row>
    <row r="31" spans="1:16" s="160" customFormat="1" x14ac:dyDescent="0.2">
      <c r="A31" s="38"/>
      <c r="B31" s="175"/>
      <c r="C31" s="394"/>
      <c r="D31" s="394"/>
      <c r="E31" s="394"/>
      <c r="F31" s="394"/>
      <c r="G31" s="383"/>
      <c r="H31" s="394"/>
      <c r="I31" s="394"/>
      <c r="J31" s="394"/>
      <c r="K31" s="394"/>
      <c r="L31" s="402"/>
      <c r="M31" s="394"/>
      <c r="N31" s="394"/>
      <c r="O31" s="394"/>
      <c r="P31" s="394"/>
    </row>
    <row r="32" spans="1:16" s="160" customFormat="1" x14ac:dyDescent="0.2">
      <c r="A32" s="38"/>
      <c r="B32" s="176" t="s">
        <v>227</v>
      </c>
      <c r="C32" s="378">
        <f>SUM(C33:C36)</f>
        <v>0</v>
      </c>
      <c r="D32" s="378">
        <f>SUM(D33:D36)</f>
        <v>0</v>
      </c>
      <c r="E32" s="378">
        <f>SUM(E33:E36)</f>
        <v>0</v>
      </c>
      <c r="F32" s="379">
        <f>SUM(F33:F36)</f>
        <v>0</v>
      </c>
      <c r="G32" s="403"/>
      <c r="H32" s="381">
        <f>SUM(H33:H36)</f>
        <v>0</v>
      </c>
      <c r="I32" s="378">
        <f>SUM(I33:I36)</f>
        <v>0</v>
      </c>
      <c r="J32" s="378">
        <f>SUM(J33:J36)</f>
        <v>0</v>
      </c>
      <c r="K32" s="379">
        <f>SUM(K33:K36)</f>
        <v>0</v>
      </c>
      <c r="L32" s="403"/>
      <c r="M32" s="381">
        <f>SUM(M33:M36)</f>
        <v>0</v>
      </c>
      <c r="N32" s="378">
        <f>SUM(N33:N36)</f>
        <v>0</v>
      </c>
      <c r="O32" s="378">
        <f>SUM(O33:O36)</f>
        <v>0</v>
      </c>
      <c r="P32" s="378">
        <f>SUM(P33:P36)</f>
        <v>0</v>
      </c>
    </row>
    <row r="33" spans="1:16" s="160" customFormat="1" x14ac:dyDescent="0.2">
      <c r="A33" s="38"/>
      <c r="B33" s="173" t="s">
        <v>225</v>
      </c>
      <c r="C33" s="397"/>
      <c r="D33" s="397"/>
      <c r="E33" s="397"/>
      <c r="F33" s="398"/>
      <c r="G33" s="380"/>
      <c r="H33" s="399"/>
      <c r="I33" s="397"/>
      <c r="J33" s="397"/>
      <c r="K33" s="398"/>
      <c r="L33" s="400"/>
      <c r="M33" s="399"/>
      <c r="N33" s="397"/>
      <c r="O33" s="397"/>
      <c r="P33" s="397"/>
    </row>
    <row r="34" spans="1:16" s="160" customFormat="1" x14ac:dyDescent="0.2">
      <c r="A34" s="38"/>
      <c r="B34" s="177" t="s">
        <v>228</v>
      </c>
      <c r="C34" s="387"/>
      <c r="D34" s="387"/>
      <c r="E34" s="387"/>
      <c r="F34" s="388"/>
      <c r="G34" s="380"/>
      <c r="H34" s="374"/>
      <c r="I34" s="387"/>
      <c r="J34" s="387"/>
      <c r="K34" s="388"/>
      <c r="L34" s="401"/>
      <c r="M34" s="374"/>
      <c r="N34" s="387"/>
      <c r="O34" s="387"/>
      <c r="P34" s="389"/>
    </row>
    <row r="35" spans="1:16" s="160" customFormat="1" x14ac:dyDescent="0.2">
      <c r="A35" s="38"/>
      <c r="B35" s="178" t="s">
        <v>218</v>
      </c>
      <c r="C35" s="390"/>
      <c r="D35" s="390"/>
      <c r="E35" s="390"/>
      <c r="F35" s="404"/>
      <c r="G35" s="380"/>
      <c r="H35" s="375"/>
      <c r="I35" s="390"/>
      <c r="J35" s="390"/>
      <c r="K35" s="404"/>
      <c r="L35" s="401"/>
      <c r="M35" s="375"/>
      <c r="N35" s="390"/>
      <c r="O35" s="390"/>
      <c r="P35" s="405"/>
    </row>
    <row r="36" spans="1:16" s="160" customFormat="1" x14ac:dyDescent="0.2">
      <c r="A36" s="38"/>
      <c r="B36" s="179" t="s">
        <v>172</v>
      </c>
      <c r="C36" s="392"/>
      <c r="D36" s="392"/>
      <c r="E36" s="392"/>
      <c r="F36" s="393"/>
      <c r="G36" s="380"/>
      <c r="H36" s="376"/>
      <c r="I36" s="392"/>
      <c r="J36" s="392"/>
      <c r="K36" s="393"/>
      <c r="L36" s="401"/>
      <c r="M36" s="376"/>
      <c r="N36" s="392"/>
      <c r="O36" s="392"/>
      <c r="P36" s="406"/>
    </row>
    <row r="37" spans="1:16" s="160" customFormat="1" x14ac:dyDescent="0.2">
      <c r="A37" s="38"/>
      <c r="B37" s="180"/>
      <c r="C37" s="407"/>
      <c r="D37" s="407"/>
      <c r="E37" s="407"/>
      <c r="F37" s="407"/>
      <c r="G37" s="383"/>
      <c r="H37" s="407"/>
      <c r="I37" s="407"/>
      <c r="J37" s="407"/>
      <c r="K37" s="407"/>
      <c r="L37" s="408"/>
      <c r="M37" s="407"/>
      <c r="N37" s="407"/>
      <c r="O37" s="407"/>
      <c r="P37" s="407"/>
    </row>
    <row r="38" spans="1:16" s="160" customFormat="1" x14ac:dyDescent="0.2">
      <c r="A38" s="38"/>
      <c r="B38" s="85" t="s">
        <v>229</v>
      </c>
      <c r="C38" s="383"/>
      <c r="D38" s="383"/>
      <c r="E38" s="383"/>
      <c r="F38" s="383"/>
      <c r="G38" s="383"/>
      <c r="H38" s="383"/>
      <c r="I38" s="383"/>
      <c r="J38" s="383"/>
      <c r="K38" s="383"/>
      <c r="L38" s="408"/>
      <c r="M38" s="383"/>
      <c r="N38" s="383"/>
      <c r="O38" s="383"/>
      <c r="P38" s="383"/>
    </row>
    <row r="39" spans="1:16" s="160" customFormat="1" x14ac:dyDescent="0.2">
      <c r="A39" s="38"/>
      <c r="B39" s="183" t="s">
        <v>230</v>
      </c>
      <c r="C39" s="409"/>
      <c r="D39" s="409"/>
      <c r="E39" s="409"/>
      <c r="F39" s="409"/>
      <c r="G39" s="383"/>
      <c r="H39" s="409"/>
      <c r="I39" s="409"/>
      <c r="J39" s="409"/>
      <c r="K39" s="409"/>
      <c r="L39" s="407"/>
      <c r="M39" s="409"/>
      <c r="N39" s="409"/>
      <c r="O39" s="409"/>
      <c r="P39" s="409"/>
    </row>
    <row r="40" spans="1:16" s="160" customFormat="1" x14ac:dyDescent="0.2">
      <c r="A40" s="38"/>
      <c r="B40" s="92" t="s">
        <v>231</v>
      </c>
      <c r="C40" s="410">
        <v>350</v>
      </c>
      <c r="D40" s="410">
        <v>350</v>
      </c>
      <c r="E40" s="410">
        <v>350</v>
      </c>
      <c r="F40" s="410">
        <v>350</v>
      </c>
      <c r="G40" s="383"/>
      <c r="H40" s="410">
        <v>350</v>
      </c>
      <c r="I40" s="410">
        <v>350</v>
      </c>
      <c r="J40" s="410">
        <v>350</v>
      </c>
      <c r="K40" s="410">
        <v>350</v>
      </c>
      <c r="L40" s="407"/>
      <c r="M40" s="410">
        <v>350</v>
      </c>
      <c r="N40" s="410">
        <v>350</v>
      </c>
      <c r="O40" s="410">
        <v>350</v>
      </c>
      <c r="P40" s="410">
        <v>350</v>
      </c>
    </row>
    <row r="41" spans="1:16" s="160" customFormat="1" x14ac:dyDescent="0.2">
      <c r="A41" s="38"/>
      <c r="B41" s="190"/>
      <c r="C41" s="217"/>
      <c r="D41" s="217"/>
      <c r="E41" s="217"/>
      <c r="F41" s="217"/>
      <c r="G41" s="162"/>
      <c r="H41" s="217"/>
      <c r="I41" s="217"/>
      <c r="J41" s="217"/>
      <c r="K41" s="217"/>
      <c r="L41" s="184"/>
      <c r="M41" s="217"/>
      <c r="N41" s="217"/>
      <c r="O41" s="217"/>
      <c r="P41" s="217"/>
    </row>
    <row r="42" spans="1:16" s="160" customFormat="1" x14ac:dyDescent="0.2">
      <c r="A42" s="35"/>
      <c r="B42" s="35"/>
      <c r="C42" s="35"/>
      <c r="D42" s="35"/>
      <c r="E42" s="35"/>
      <c r="F42" s="35"/>
      <c r="G42" s="35"/>
      <c r="H42" s="35"/>
      <c r="I42" s="35"/>
      <c r="J42" s="35"/>
      <c r="K42" s="35"/>
      <c r="L42" s="35"/>
      <c r="M42" s="35"/>
      <c r="N42" s="35"/>
      <c r="O42" s="35"/>
      <c r="P42" s="35"/>
    </row>
    <row r="43" spans="1:16" s="160" customFormat="1" x14ac:dyDescent="0.2">
      <c r="A43" s="38"/>
      <c r="B43" s="190"/>
      <c r="C43" s="217"/>
      <c r="D43" s="217"/>
      <c r="E43" s="217"/>
      <c r="F43" s="217"/>
      <c r="G43" s="162"/>
      <c r="H43" s="217"/>
      <c r="I43" s="217"/>
      <c r="J43" s="217"/>
      <c r="K43" s="217"/>
      <c r="L43" s="184"/>
      <c r="M43" s="217"/>
      <c r="N43" s="217"/>
      <c r="O43" s="217"/>
      <c r="P43" s="217"/>
    </row>
    <row r="44" spans="1:16" s="160" customFormat="1" x14ac:dyDescent="0.2">
      <c r="A44" s="38"/>
      <c r="B44" s="180" t="s">
        <v>232</v>
      </c>
      <c r="C44" s="217"/>
      <c r="D44" s="217"/>
      <c r="E44" s="217"/>
      <c r="F44" s="217"/>
      <c r="G44" s="162"/>
      <c r="H44" s="217"/>
      <c r="I44" s="217"/>
      <c r="J44" s="217"/>
      <c r="K44" s="217"/>
      <c r="L44" s="184"/>
      <c r="M44" s="217"/>
      <c r="N44" s="217"/>
      <c r="O44" s="217"/>
      <c r="P44" s="217"/>
    </row>
    <row r="45" spans="1:16" s="160" customFormat="1" x14ac:dyDescent="0.2">
      <c r="A45" s="38"/>
      <c r="B45" s="190"/>
      <c r="C45" s="217"/>
      <c r="D45" s="217"/>
      <c r="E45" s="217"/>
      <c r="F45" s="217"/>
      <c r="G45" s="162"/>
      <c r="H45" s="217"/>
      <c r="I45" s="217"/>
      <c r="J45" s="217"/>
      <c r="K45" s="217"/>
      <c r="L45" s="184"/>
      <c r="M45" s="217"/>
      <c r="N45" s="217"/>
      <c r="O45" s="217"/>
      <c r="P45" s="217"/>
    </row>
    <row r="46" spans="1:16" s="160" customFormat="1" x14ac:dyDescent="0.2">
      <c r="A46" s="38"/>
      <c r="B46" s="216" t="s">
        <v>233</v>
      </c>
    </row>
    <row r="47" spans="1:16" s="160" customFormat="1" x14ac:dyDescent="0.2">
      <c r="A47" s="38"/>
      <c r="B47" s="215" t="s">
        <v>234</v>
      </c>
      <c r="C47" s="188" t="str">
        <f>IF(OR(C17&lt;(0.75*C15),C13=0),"Vaade ei täyty","Vaade täyttyy")</f>
        <v>Vaade ei täyty</v>
      </c>
      <c r="D47" s="188" t="str">
        <f>IF(OR(D17&lt;(0.75*D15),D13=0),"Vaade ei täyty","Vaade täyttyy")</f>
        <v>Vaade ei täyty</v>
      </c>
      <c r="E47" s="188" t="str">
        <f>IF(OR(E17&lt;(0.75*E15),E13=0),"Vaade ei täyty","Vaade täyttyy")</f>
        <v>Vaade ei täyty</v>
      </c>
      <c r="F47" s="188" t="str">
        <f>IF(OR(F17&lt;(0.75*F15),F13=0),"Vaade ei täyty","Vaade täyttyy")</f>
        <v>Vaade ei täyty</v>
      </c>
      <c r="G47" s="162"/>
      <c r="H47" s="188" t="str">
        <f>IF(OR(H17&lt;(0.75*H15),H13=0),"Vaade ei täyty","Vaade täyttyy")</f>
        <v>Vaade ei täyty</v>
      </c>
      <c r="I47" s="188" t="str">
        <f>IF(OR(I17&lt;(0.75*I15),I13=0),"Vaade ei täyty","Vaade täyttyy")</f>
        <v>Vaade ei täyty</v>
      </c>
      <c r="J47" s="188" t="str">
        <f>IF(OR(J17&lt;(0.75*J15),J13=0),"Vaade ei täyty","Vaade täyttyy")</f>
        <v>Vaade ei täyty</v>
      </c>
      <c r="K47" s="188" t="str">
        <f>IF(OR(K17&lt;(0.75*K15),K13=0),"Vaade ei täyty","Vaade täyttyy")</f>
        <v>Vaade ei täyty</v>
      </c>
      <c r="L47" s="184"/>
      <c r="M47" s="188" t="str">
        <f>IF(OR(M17&lt;(0.75*M15),M13=0),"Vaade ei täyty","Vaade täyttyy")</f>
        <v>Vaade ei täyty</v>
      </c>
      <c r="N47" s="188" t="str">
        <f>IF(OR(N17&lt;(0.75*N15),N13=0),"Vaade ei täyty","Vaade täyttyy")</f>
        <v>Vaade ei täyty</v>
      </c>
      <c r="O47" s="188" t="str">
        <f>IF(OR(O17&lt;(0.75*O15),O13=0),"Vaade ei täyty","Vaade täyttyy")</f>
        <v>Vaade ei täyty</v>
      </c>
      <c r="P47" s="188" t="str">
        <f>IF(OR(P17&lt;(0.75*P15),P13=0),"Vaade ei täyty","Vaade täyttyy")</f>
        <v>Vaade ei täyty</v>
      </c>
    </row>
    <row r="48" spans="1:16" s="160" customFormat="1" x14ac:dyDescent="0.2">
      <c r="A48" s="38"/>
      <c r="B48" s="92" t="s">
        <v>235</v>
      </c>
      <c r="C48" s="188" t="str">
        <f>IF(OR(C32&gt;(1/3)*C15,C13=0),"Vaade ei täyty","Vaade täyttyy")</f>
        <v>Vaade ei täyty</v>
      </c>
      <c r="D48" s="188" t="str">
        <f>IF(OR(D32&gt;(1/3)*D15,D13=0),"Vaade ei täyty","Vaade täyttyy")</f>
        <v>Vaade ei täyty</v>
      </c>
      <c r="E48" s="188" t="str">
        <f>IF(OR(E32&gt;(1/3)*E15,E13=0),"Vaade ei täyty","Vaade täyttyy")</f>
        <v>Vaade ei täyty</v>
      </c>
      <c r="F48" s="188" t="str">
        <f>IF(OR(F32&gt;(1/3)*F15,F13=0),"Vaade ei täyty","Vaade täyttyy")</f>
        <v>Vaade ei täyty</v>
      </c>
      <c r="G48" s="162"/>
      <c r="H48" s="188" t="str">
        <f>IF(OR(H32&gt;(1/3)*H15,H13=0),"Vaade ei täyty","Vaade täyttyy")</f>
        <v>Vaade ei täyty</v>
      </c>
      <c r="I48" s="188" t="str">
        <f>IF(OR(I32&gt;(1/3)*I15,I13=0),"Vaade ei täyty","Vaade täyttyy")</f>
        <v>Vaade ei täyty</v>
      </c>
      <c r="J48" s="188" t="str">
        <f>IF(OR(J32&gt;(1/3)*J15,J13=0),"Vaade ei täyty","Vaade täyttyy")</f>
        <v>Vaade ei täyty</v>
      </c>
      <c r="K48" s="188" t="str">
        <f>IF(OR(K32&gt;(1/3)*K15,K13=0),"Vaade ei täyty","Vaade täyttyy")</f>
        <v>Vaade ei täyty</v>
      </c>
      <c r="L48" s="184"/>
      <c r="M48" s="188" t="str">
        <f>IF(OR(M32&gt;(1/3)*M15,M13=0),"Vaade ei täyty","Vaade täyttyy")</f>
        <v>Vaade ei täyty</v>
      </c>
      <c r="N48" s="188" t="str">
        <f>IF(OR(N32&gt;(1/3)*N15,N13=0),"Vaade ei täyty","Vaade täyttyy")</f>
        <v>Vaade ei täyty</v>
      </c>
      <c r="O48" s="188" t="str">
        <f>IF(OR(O32&gt;(1/3)*O15,O13=0),"Vaade ei täyty","Vaade täyttyy")</f>
        <v>Vaade ei täyty</v>
      </c>
      <c r="P48" s="188" t="str">
        <f>IF(OR(P32&gt;(1/3)*P15,P13=0),"Vaade ei täyty","Vaade täyttyy")</f>
        <v>Vaade ei täyty</v>
      </c>
    </row>
    <row r="49" spans="1:17" s="160" customFormat="1" x14ac:dyDescent="0.2">
      <c r="A49" s="38"/>
      <c r="B49" s="92" t="s">
        <v>236</v>
      </c>
      <c r="C49" s="188" t="str">
        <f>IF(C18&lt;C40,"Vaade ei täyty","Vaade täyttyy")</f>
        <v>Vaade ei täyty</v>
      </c>
      <c r="D49" s="188" t="str">
        <f>IF(D18&lt;D40,"Vaade ei täyty","Vaade täyttyy")</f>
        <v>Vaade ei täyty</v>
      </c>
      <c r="E49" s="188" t="str">
        <f>IF(E18&lt;E40,"Vaade ei täyty","Vaade täyttyy")</f>
        <v>Vaade ei täyty</v>
      </c>
      <c r="F49" s="188" t="str">
        <f>IF(F18&lt;F40,"Vaade ei täyty","Vaade täyttyy")</f>
        <v>Vaade ei täyty</v>
      </c>
      <c r="G49" s="162"/>
      <c r="H49" s="188" t="str">
        <f>IF(H18&lt;H40,"Vaade ei täyty","Vaade täyttyy")</f>
        <v>Vaade ei täyty</v>
      </c>
      <c r="I49" s="188" t="str">
        <f>IF(I18&lt;I40,"Vaade ei täyty","Vaade täyttyy")</f>
        <v>Vaade ei täyty</v>
      </c>
      <c r="J49" s="188" t="str">
        <f>IF(J18&lt;J40,"Vaade ei täyty","Vaade täyttyy")</f>
        <v>Vaade ei täyty</v>
      </c>
      <c r="K49" s="188" t="str">
        <f>IF(K18&lt;K40,"Vaade ei täyty","Vaade täyttyy")</f>
        <v>Vaade ei täyty</v>
      </c>
      <c r="L49" s="184"/>
      <c r="M49" s="188" t="str">
        <f>IF(M18&lt;M40,"Vaade ei täyty","Vaade täyttyy")</f>
        <v>Vaade ei täyty</v>
      </c>
      <c r="N49" s="188" t="str">
        <f>IF(N18&lt;N40,"Vaade ei täyty","Vaade täyttyy")</f>
        <v>Vaade ei täyty</v>
      </c>
      <c r="O49" s="188" t="str">
        <f>IF(O18&lt;O40,"Vaade ei täyty","Vaade täyttyy")</f>
        <v>Vaade ei täyty</v>
      </c>
      <c r="P49" s="188" t="str">
        <f>IF(P18&lt;P40,"Vaade ei täyty","Vaade täyttyy")</f>
        <v>Vaade ei täyty</v>
      </c>
    </row>
    <row r="50" spans="1:17" s="160" customFormat="1" x14ac:dyDescent="0.2">
      <c r="A50" s="38"/>
      <c r="B50" s="190"/>
      <c r="C50" s="185"/>
      <c r="D50" s="185"/>
      <c r="E50" s="185"/>
      <c r="F50" s="185"/>
      <c r="G50" s="162"/>
      <c r="H50" s="185"/>
      <c r="I50" s="185"/>
      <c r="J50" s="185"/>
      <c r="K50" s="185"/>
      <c r="L50" s="184"/>
      <c r="M50" s="185"/>
      <c r="N50" s="185"/>
      <c r="O50" s="185"/>
      <c r="P50" s="185"/>
    </row>
    <row r="51" spans="1:17" s="160" customFormat="1" x14ac:dyDescent="0.2">
      <c r="A51" s="35"/>
      <c r="B51" s="35"/>
      <c r="C51" s="35"/>
      <c r="D51" s="35"/>
      <c r="E51" s="35"/>
      <c r="F51" s="35"/>
      <c r="G51" s="35"/>
      <c r="H51" s="35"/>
      <c r="I51" s="35"/>
      <c r="J51" s="35"/>
      <c r="K51" s="35"/>
      <c r="L51" s="35"/>
      <c r="M51" s="35"/>
      <c r="N51" s="35"/>
      <c r="O51" s="35"/>
      <c r="P51" s="35"/>
    </row>
    <row r="52" spans="1:17" s="160" customFormat="1" x14ac:dyDescent="0.2">
      <c r="A52" s="38"/>
      <c r="B52" s="186"/>
      <c r="C52" s="186"/>
      <c r="D52" s="186"/>
      <c r="E52" s="186"/>
      <c r="F52" s="186"/>
      <c r="G52" s="186"/>
      <c r="H52" s="186"/>
      <c r="I52" s="186"/>
      <c r="J52" s="186"/>
      <c r="K52" s="186"/>
      <c r="L52" s="186"/>
      <c r="M52" s="186"/>
      <c r="N52" s="186"/>
      <c r="O52" s="186"/>
      <c r="P52" s="186"/>
    </row>
    <row r="53" spans="1:17" s="160" customFormat="1" x14ac:dyDescent="0.2">
      <c r="A53" s="38"/>
      <c r="B53" s="180" t="s">
        <v>237</v>
      </c>
      <c r="C53" s="181"/>
      <c r="D53" s="181"/>
      <c r="E53" s="181"/>
      <c r="F53" s="181"/>
      <c r="G53" s="162"/>
      <c r="H53" s="181"/>
      <c r="I53" s="181"/>
      <c r="J53" s="181"/>
      <c r="K53" s="181"/>
      <c r="L53" s="182"/>
      <c r="M53" s="181"/>
      <c r="N53" s="181"/>
      <c r="O53" s="181"/>
      <c r="P53" s="181"/>
    </row>
    <row r="54" spans="1:17" s="160" customFormat="1" x14ac:dyDescent="0.2">
      <c r="A54" s="38"/>
      <c r="B54" s="180"/>
      <c r="C54" s="181"/>
      <c r="D54" s="181"/>
      <c r="E54" s="181"/>
      <c r="F54" s="181"/>
      <c r="G54" s="162"/>
      <c r="H54" s="181"/>
      <c r="I54" s="181"/>
      <c r="J54" s="181"/>
      <c r="K54" s="181"/>
      <c r="L54" s="182"/>
      <c r="M54" s="181"/>
      <c r="N54" s="181"/>
      <c r="O54" s="181"/>
      <c r="P54" s="181"/>
    </row>
    <row r="55" spans="1:17" s="160" customFormat="1" x14ac:dyDescent="0.2">
      <c r="A55" s="38"/>
      <c r="B55" s="85" t="s">
        <v>23</v>
      </c>
      <c r="C55" s="192">
        <f>Kostnadsbaserad!C13</f>
        <v>0</v>
      </c>
      <c r="D55" s="192">
        <f>Kostnadsbaserad!D13</f>
        <v>0</v>
      </c>
      <c r="E55" s="192">
        <f>Kostnadsbaserad!E13</f>
        <v>0</v>
      </c>
      <c r="F55" s="192">
        <f>Kostnadsbaserad!F13</f>
        <v>0</v>
      </c>
      <c r="G55" s="162"/>
      <c r="H55" s="192">
        <f>Kostnadsbaserad!G13</f>
        <v>0</v>
      </c>
      <c r="I55" s="192">
        <f>Kostnadsbaserad!H13</f>
        <v>0</v>
      </c>
      <c r="J55" s="192">
        <f>Kostnadsbaserad!I13</f>
        <v>0</v>
      </c>
      <c r="K55" s="192">
        <f>Kostnadsbaserad!J13</f>
        <v>0</v>
      </c>
      <c r="L55" s="193"/>
      <c r="M55" s="192">
        <f>Kostnadsbaserad!K13</f>
        <v>0</v>
      </c>
      <c r="N55" s="192">
        <f>Kostnadsbaserad!L13</f>
        <v>0</v>
      </c>
      <c r="O55" s="192">
        <f>Kostnadsbaserad!M13</f>
        <v>0</v>
      </c>
      <c r="P55" s="192">
        <f>Kostnadsbaserad!N13</f>
        <v>0</v>
      </c>
    </row>
    <row r="56" spans="1:17" s="160" customFormat="1" x14ac:dyDescent="0.2">
      <c r="A56" s="38"/>
      <c r="B56" s="180"/>
      <c r="C56" s="181"/>
      <c r="D56" s="181"/>
      <c r="E56" s="181"/>
      <c r="F56" s="181"/>
      <c r="G56" s="162"/>
      <c r="H56" s="181"/>
      <c r="I56" s="181"/>
      <c r="J56" s="181"/>
      <c r="K56" s="181"/>
      <c r="L56" s="182"/>
      <c r="M56" s="181"/>
      <c r="N56" s="181"/>
      <c r="O56" s="181"/>
      <c r="P56" s="181"/>
    </row>
    <row r="57" spans="1:17" s="160" customFormat="1" x14ac:dyDescent="0.2">
      <c r="A57" s="38"/>
      <c r="B57" s="187" t="s">
        <v>25</v>
      </c>
      <c r="C57" s="188">
        <f>Transaktionsbaserad!D19</f>
        <v>0</v>
      </c>
      <c r="D57" s="188">
        <f>Transaktionsbaserad!E19</f>
        <v>0</v>
      </c>
      <c r="E57" s="188">
        <f>Transaktionsbaserad!F19</f>
        <v>0</v>
      </c>
      <c r="F57" s="188">
        <f>Transaktionsbaserad!G19</f>
        <v>0</v>
      </c>
      <c r="G57" s="162"/>
      <c r="H57" s="188">
        <f>Transaktionsbaserad!H19</f>
        <v>0</v>
      </c>
      <c r="I57" s="188">
        <f>Transaktionsbaserad!I19</f>
        <v>0</v>
      </c>
      <c r="J57" s="188">
        <f>Transaktionsbaserad!J19</f>
        <v>0</v>
      </c>
      <c r="K57" s="188">
        <f>Transaktionsbaserad!K19</f>
        <v>0</v>
      </c>
      <c r="L57" s="189"/>
      <c r="M57" s="188">
        <f>Transaktionsbaserad!L19</f>
        <v>0</v>
      </c>
      <c r="N57" s="188">
        <f>Transaktionsbaserad!M19</f>
        <v>0</v>
      </c>
      <c r="O57" s="188">
        <f>Transaktionsbaserad!N19</f>
        <v>0</v>
      </c>
      <c r="P57" s="188">
        <f>Transaktionsbaserad!O19</f>
        <v>0</v>
      </c>
    </row>
    <row r="58" spans="1:17" s="160" customFormat="1" x14ac:dyDescent="0.2">
      <c r="A58" s="38"/>
      <c r="B58" s="190"/>
      <c r="C58" s="181"/>
      <c r="D58" s="181"/>
      <c r="E58" s="181"/>
      <c r="F58" s="181"/>
      <c r="G58" s="162"/>
      <c r="H58" s="181"/>
      <c r="I58" s="181"/>
      <c r="J58" s="181"/>
      <c r="K58" s="181"/>
      <c r="L58" s="184"/>
      <c r="M58" s="181"/>
      <c r="N58" s="181"/>
      <c r="O58" s="181"/>
      <c r="P58" s="181"/>
    </row>
    <row r="59" spans="1:17" s="160" customFormat="1" x14ac:dyDescent="0.2">
      <c r="A59" s="38"/>
      <c r="B59" s="187" t="s">
        <v>27</v>
      </c>
      <c r="C59" s="188">
        <f>Summametoden!D25</f>
        <v>0</v>
      </c>
      <c r="D59" s="188">
        <f>Summametoden!E25</f>
        <v>0</v>
      </c>
      <c r="E59" s="188">
        <f>Summametoden!F25</f>
        <v>0</v>
      </c>
      <c r="F59" s="188">
        <f>Summametoden!G25</f>
        <v>0</v>
      </c>
      <c r="G59" s="191"/>
      <c r="H59" s="188">
        <f>Summametoden!H25</f>
        <v>0</v>
      </c>
      <c r="I59" s="188">
        <f>Summametoden!I25</f>
        <v>0</v>
      </c>
      <c r="J59" s="188">
        <f>Summametoden!J25</f>
        <v>0</v>
      </c>
      <c r="K59" s="188">
        <f>Summametoden!K25</f>
        <v>0</v>
      </c>
      <c r="L59" s="189"/>
      <c r="M59" s="188">
        <f>Summametoden!L25</f>
        <v>0</v>
      </c>
      <c r="N59" s="188">
        <f>Summametoden!M25</f>
        <v>0</v>
      </c>
      <c r="O59" s="188">
        <f>Summametoden!N25</f>
        <v>0</v>
      </c>
      <c r="P59" s="188">
        <f>Summametoden!O25</f>
        <v>0</v>
      </c>
    </row>
    <row r="60" spans="1:17" s="160" customFormat="1" x14ac:dyDescent="0.2">
      <c r="A60" s="38"/>
      <c r="B60" s="190"/>
      <c r="C60" s="181"/>
      <c r="D60" s="181"/>
      <c r="E60" s="181"/>
      <c r="F60" s="181"/>
      <c r="G60" s="162"/>
      <c r="H60" s="181"/>
      <c r="I60" s="181"/>
      <c r="J60" s="181"/>
      <c r="K60" s="181"/>
      <c r="L60" s="193"/>
      <c r="M60" s="181"/>
      <c r="N60" s="181"/>
      <c r="O60" s="181"/>
      <c r="P60" s="181"/>
      <c r="Q60" s="194"/>
    </row>
    <row r="61" spans="1:17" s="160" customFormat="1" x14ac:dyDescent="0.2">
      <c r="A61" s="38"/>
      <c r="B61" s="85" t="s">
        <v>238</v>
      </c>
      <c r="C61" s="195">
        <f>'2 % krav för institut för e-pen'!D16</f>
        <v>0</v>
      </c>
      <c r="D61" s="195">
        <f>'2 % krav för institut för e-pen'!E16</f>
        <v>0</v>
      </c>
      <c r="E61" s="195">
        <f>'2 % krav för institut för e-pen'!F16</f>
        <v>0</v>
      </c>
      <c r="F61" s="195">
        <f>'2 % krav för institut för e-pen'!G16</f>
        <v>0</v>
      </c>
      <c r="G61" s="196"/>
      <c r="H61" s="195">
        <f>'2 % krav för institut för e-pen'!H16</f>
        <v>0</v>
      </c>
      <c r="I61" s="195">
        <f>'2 % krav för institut för e-pen'!I16</f>
        <v>0</v>
      </c>
      <c r="J61" s="195">
        <f>'2 % krav för institut för e-pen'!J16</f>
        <v>0</v>
      </c>
      <c r="K61" s="195">
        <f>'2 % krav för institut för e-pen'!K16</f>
        <v>0</v>
      </c>
      <c r="L61" s="196"/>
      <c r="M61" s="195">
        <f>'2 % krav för institut för e-pen'!L16</f>
        <v>0</v>
      </c>
      <c r="N61" s="195">
        <f>'2 % krav för institut för e-pen'!M16</f>
        <v>0</v>
      </c>
      <c r="O61" s="195">
        <f>'2 % krav för institut för e-pen'!N16</f>
        <v>0</v>
      </c>
      <c r="P61" s="195">
        <f>'2 % krav för institut för e-pen'!O16</f>
        <v>0</v>
      </c>
    </row>
    <row r="62" spans="1:17" s="160" customFormat="1" x14ac:dyDescent="0.2">
      <c r="A62" s="38"/>
      <c r="B62" s="180"/>
      <c r="C62" s="185"/>
      <c r="D62" s="185"/>
      <c r="E62" s="185"/>
      <c r="F62" s="185"/>
      <c r="G62" s="162"/>
      <c r="H62" s="185"/>
      <c r="I62" s="185"/>
      <c r="J62" s="185"/>
      <c r="K62" s="185"/>
      <c r="L62" s="162"/>
      <c r="M62" s="185"/>
      <c r="N62" s="185"/>
      <c r="O62" s="185"/>
      <c r="P62" s="185"/>
      <c r="Q62" s="194"/>
    </row>
    <row r="63" spans="1:17" s="160" customFormat="1" x14ac:dyDescent="0.2">
      <c r="A63" s="38"/>
      <c r="B63" s="85" t="s">
        <v>239</v>
      </c>
      <c r="C63" s="192">
        <f>Kreditrisk!D15</f>
        <v>0</v>
      </c>
      <c r="D63" s="192">
        <f>Kreditrisk!E15</f>
        <v>0</v>
      </c>
      <c r="E63" s="192">
        <f>Kreditrisk!F15</f>
        <v>0</v>
      </c>
      <c r="F63" s="192">
        <f>Kreditrisk!G15</f>
        <v>0</v>
      </c>
      <c r="G63" s="162"/>
      <c r="H63" s="192">
        <f>Kreditrisk!D15</f>
        <v>0</v>
      </c>
      <c r="I63" s="192">
        <f>Kreditrisk!E15</f>
        <v>0</v>
      </c>
      <c r="J63" s="192">
        <f>Kreditrisk!F15</f>
        <v>0</v>
      </c>
      <c r="K63" s="192">
        <f>Kreditrisk!G15</f>
        <v>0</v>
      </c>
      <c r="L63" s="162"/>
      <c r="M63" s="192">
        <f>Kreditrisk!D15</f>
        <v>0</v>
      </c>
      <c r="N63" s="192">
        <f>Kreditrisk!E15</f>
        <v>0</v>
      </c>
      <c r="O63" s="192">
        <f>Kreditrisk!F15</f>
        <v>0</v>
      </c>
      <c r="P63" s="192">
        <f>Kreditrisk!G15</f>
        <v>0</v>
      </c>
      <c r="Q63" s="194"/>
    </row>
    <row r="64" spans="1:17" s="160" customFormat="1" x14ac:dyDescent="0.2">
      <c r="A64" s="38"/>
      <c r="B64" s="190"/>
      <c r="C64" s="181"/>
      <c r="D64" s="181"/>
      <c r="E64" s="181"/>
      <c r="F64" s="181"/>
      <c r="G64" s="197"/>
      <c r="H64" s="181"/>
      <c r="I64" s="181"/>
      <c r="J64" s="181"/>
      <c r="K64" s="181"/>
      <c r="L64" s="184"/>
      <c r="M64" s="181"/>
      <c r="N64" s="181"/>
      <c r="O64" s="181"/>
      <c r="P64" s="181"/>
      <c r="Q64" s="198"/>
    </row>
    <row r="65" spans="1:17" s="160" customFormat="1" x14ac:dyDescent="0.2">
      <c r="A65" s="35"/>
      <c r="B65" s="35"/>
      <c r="C65" s="35"/>
      <c r="D65" s="35"/>
      <c r="E65" s="35"/>
      <c r="F65" s="35"/>
      <c r="G65" s="35"/>
      <c r="H65" s="35"/>
      <c r="I65" s="35"/>
      <c r="J65" s="35"/>
      <c r="K65" s="35"/>
      <c r="L65" s="35"/>
      <c r="M65" s="35"/>
      <c r="N65" s="35"/>
      <c r="O65" s="35"/>
      <c r="P65" s="35"/>
      <c r="Q65" s="198"/>
    </row>
    <row r="66" spans="1:17" s="160" customFormat="1" x14ac:dyDescent="0.2">
      <c r="A66" s="38"/>
      <c r="B66" s="190"/>
      <c r="C66" s="181"/>
      <c r="D66" s="181"/>
      <c r="E66" s="181"/>
      <c r="F66" s="181"/>
      <c r="G66" s="197"/>
      <c r="H66" s="181"/>
      <c r="I66" s="181"/>
      <c r="J66" s="181"/>
      <c r="K66" s="181"/>
      <c r="L66" s="184"/>
      <c r="M66" s="181"/>
      <c r="N66" s="181"/>
      <c r="O66" s="181"/>
      <c r="P66" s="181"/>
      <c r="Q66" s="198"/>
    </row>
    <row r="67" spans="1:17" s="160" customFormat="1" x14ac:dyDescent="0.2">
      <c r="A67" s="38"/>
      <c r="B67" s="180" t="s">
        <v>240</v>
      </c>
      <c r="C67" s="181"/>
      <c r="D67" s="181"/>
      <c r="E67" s="181"/>
      <c r="F67" s="181"/>
      <c r="G67" s="197"/>
      <c r="H67" s="181"/>
      <c r="I67" s="181"/>
      <c r="J67" s="181"/>
      <c r="K67" s="181"/>
      <c r="L67" s="184"/>
      <c r="M67" s="181"/>
      <c r="N67" s="181"/>
      <c r="O67" s="181"/>
      <c r="P67" s="181"/>
      <c r="Q67" s="198"/>
    </row>
    <row r="68" spans="1:17" s="160" customFormat="1" x14ac:dyDescent="0.2">
      <c r="A68" s="38"/>
      <c r="B68" s="190"/>
      <c r="C68" s="181"/>
      <c r="D68" s="181"/>
      <c r="E68" s="181"/>
      <c r="F68" s="181"/>
      <c r="G68" s="197"/>
      <c r="H68" s="181"/>
      <c r="I68" s="181"/>
      <c r="J68" s="181"/>
      <c r="K68" s="181"/>
      <c r="L68" s="184"/>
      <c r="M68" s="181"/>
      <c r="N68" s="181"/>
      <c r="O68" s="181"/>
      <c r="P68" s="181"/>
      <c r="Q68" s="198"/>
    </row>
    <row r="69" spans="1:17" s="160" customFormat="1" ht="15.75" customHeight="1" x14ac:dyDescent="0.2">
      <c r="A69" s="38"/>
      <c r="B69" s="204" t="s">
        <v>23</v>
      </c>
      <c r="C69" s="162"/>
      <c r="D69" s="197"/>
      <c r="E69" s="162"/>
      <c r="F69" s="162"/>
      <c r="G69" s="162"/>
      <c r="H69" s="162"/>
      <c r="I69" s="162"/>
      <c r="J69" s="162"/>
      <c r="K69" s="162"/>
      <c r="L69" s="162"/>
      <c r="M69" s="162"/>
      <c r="N69" s="162"/>
      <c r="O69" s="162"/>
      <c r="P69" s="162"/>
      <c r="Q69" s="198"/>
    </row>
    <row r="70" spans="1:17" s="160" customFormat="1" x14ac:dyDescent="0.2">
      <c r="A70" s="38"/>
      <c r="B70" s="85" t="s">
        <v>241</v>
      </c>
      <c r="C70" s="192">
        <f>C13</f>
        <v>0</v>
      </c>
      <c r="D70" s="192">
        <f>D13</f>
        <v>0</v>
      </c>
      <c r="E70" s="192">
        <f>E13</f>
        <v>0</v>
      </c>
      <c r="F70" s="192">
        <f>F13</f>
        <v>0</v>
      </c>
      <c r="G70" s="162"/>
      <c r="H70" s="192">
        <f>H13</f>
        <v>0</v>
      </c>
      <c r="I70" s="192">
        <f>I13</f>
        <v>0</v>
      </c>
      <c r="J70" s="192">
        <f>J13</f>
        <v>0</v>
      </c>
      <c r="K70" s="192">
        <f>K13</f>
        <v>0</v>
      </c>
      <c r="L70" s="162"/>
      <c r="M70" s="192">
        <f>M13</f>
        <v>0</v>
      </c>
      <c r="N70" s="192">
        <f>N13</f>
        <v>0</v>
      </c>
      <c r="O70" s="192">
        <f>O13</f>
        <v>0</v>
      </c>
      <c r="P70" s="192">
        <f>P13</f>
        <v>0</v>
      </c>
      <c r="Q70" s="198"/>
    </row>
    <row r="71" spans="1:17" s="160" customFormat="1" x14ac:dyDescent="0.2">
      <c r="A71" s="38"/>
      <c r="B71" s="201" t="s">
        <v>242</v>
      </c>
      <c r="C71" s="192">
        <f>MAX(C40+C63,C55+C61+C63)</f>
        <v>350</v>
      </c>
      <c r="D71" s="192">
        <f>MAX(D40+D63,D55+D61+D63)</f>
        <v>350</v>
      </c>
      <c r="E71" s="192">
        <f>MAX(E40+E63,E55+E61+E63)</f>
        <v>350</v>
      </c>
      <c r="F71" s="192">
        <f>MAX(F40+F63,F55+F61+F63)</f>
        <v>350</v>
      </c>
      <c r="G71" s="162"/>
      <c r="H71" s="192">
        <f>MAX(H40+H63,H55+H61+H63)</f>
        <v>350</v>
      </c>
      <c r="I71" s="192">
        <f>MAX(I40+I63,I55+I61+I63)</f>
        <v>350</v>
      </c>
      <c r="J71" s="192">
        <f>MAX(J40+J63,J55+J61+J63)</f>
        <v>350</v>
      </c>
      <c r="K71" s="192">
        <f>MAX(K40+K63,K55+K61+K63)</f>
        <v>350</v>
      </c>
      <c r="L71" s="162"/>
      <c r="M71" s="192">
        <f>MAX(M40+M63,M55+M61+M63)</f>
        <v>350</v>
      </c>
      <c r="N71" s="192">
        <f>MAX(N40+N63,N55+N61+N63)</f>
        <v>350</v>
      </c>
      <c r="O71" s="192">
        <f>MAX(O40+O63,O55+O61+O63)</f>
        <v>350</v>
      </c>
      <c r="P71" s="192">
        <f>MAX(P40+P63,P55+P61+P63)</f>
        <v>350</v>
      </c>
      <c r="Q71" s="198"/>
    </row>
    <row r="72" spans="1:17" s="160" customFormat="1" x14ac:dyDescent="0.2">
      <c r="A72" s="38"/>
      <c r="B72" s="201" t="s">
        <v>243</v>
      </c>
      <c r="C72" s="192">
        <f>C70-C71</f>
        <v>-350</v>
      </c>
      <c r="D72" s="192">
        <f>D70-D71</f>
        <v>-350</v>
      </c>
      <c r="E72" s="192">
        <f>E70-E71</f>
        <v>-350</v>
      </c>
      <c r="F72" s="192">
        <f>F70-F71</f>
        <v>-350</v>
      </c>
      <c r="G72" s="162"/>
      <c r="H72" s="192">
        <f>H70-H71</f>
        <v>-350</v>
      </c>
      <c r="I72" s="192">
        <f>I70-I71</f>
        <v>-350</v>
      </c>
      <c r="J72" s="192">
        <f>J70-J71</f>
        <v>-350</v>
      </c>
      <c r="K72" s="192">
        <f>K70-K71</f>
        <v>-350</v>
      </c>
      <c r="L72" s="162"/>
      <c r="M72" s="192">
        <f>M70-M71</f>
        <v>-350</v>
      </c>
      <c r="N72" s="192">
        <f>N70-N71</f>
        <v>-350</v>
      </c>
      <c r="O72" s="192">
        <f>O70-O71</f>
        <v>-350</v>
      </c>
      <c r="P72" s="192">
        <f>P70-P71</f>
        <v>-350</v>
      </c>
      <c r="Q72" s="198"/>
    </row>
    <row r="73" spans="1:17" s="160" customFormat="1" x14ac:dyDescent="0.2">
      <c r="A73" s="38"/>
      <c r="B73" s="85" t="s">
        <v>244</v>
      </c>
      <c r="C73" s="202">
        <f>IF(C71=0,0,C70/C71)</f>
        <v>0</v>
      </c>
      <c r="D73" s="202">
        <f t="shared" ref="D73:F73" si="0">IF(D71=0,0,D70/D71)</f>
        <v>0</v>
      </c>
      <c r="E73" s="202">
        <f t="shared" si="0"/>
        <v>0</v>
      </c>
      <c r="F73" s="202">
        <f t="shared" si="0"/>
        <v>0</v>
      </c>
      <c r="G73" s="162"/>
      <c r="H73" s="202">
        <f>IF(H71=0,0,H70/H71)</f>
        <v>0</v>
      </c>
      <c r="I73" s="202">
        <f t="shared" ref="I73:K73" si="1">IF(I71=0,0,I70/I71)</f>
        <v>0</v>
      </c>
      <c r="J73" s="202">
        <f t="shared" si="1"/>
        <v>0</v>
      </c>
      <c r="K73" s="202">
        <f t="shared" si="1"/>
        <v>0</v>
      </c>
      <c r="L73" s="162"/>
      <c r="M73" s="202">
        <f>IF(M71=0,0,M70/M71)</f>
        <v>0</v>
      </c>
      <c r="N73" s="202">
        <f t="shared" ref="N73:P73" si="2">IF(N71=0,0,N70/N71)</f>
        <v>0</v>
      </c>
      <c r="O73" s="202">
        <f t="shared" si="2"/>
        <v>0</v>
      </c>
      <c r="P73" s="202">
        <f t="shared" si="2"/>
        <v>0</v>
      </c>
      <c r="Q73" s="198"/>
    </row>
    <row r="74" spans="1:17" s="160" customFormat="1" x14ac:dyDescent="0.2">
      <c r="A74" s="38"/>
      <c r="B74" s="190"/>
      <c r="C74" s="181"/>
      <c r="D74" s="181"/>
      <c r="E74" s="181"/>
      <c r="F74" s="181"/>
      <c r="G74" s="197"/>
      <c r="H74" s="181"/>
      <c r="I74" s="181"/>
      <c r="J74" s="181"/>
      <c r="K74" s="181"/>
      <c r="L74" s="184"/>
      <c r="M74" s="181"/>
      <c r="N74" s="181"/>
      <c r="O74" s="181"/>
      <c r="P74" s="181"/>
      <c r="Q74" s="198"/>
    </row>
    <row r="75" spans="1:17" s="160" customFormat="1" ht="15.75" customHeight="1" x14ac:dyDescent="0.2">
      <c r="A75" s="38"/>
      <c r="B75" s="199" t="s">
        <v>25</v>
      </c>
      <c r="C75" s="181"/>
      <c r="D75" s="181"/>
      <c r="E75" s="181"/>
      <c r="F75" s="181"/>
      <c r="G75" s="197"/>
      <c r="H75" s="181"/>
      <c r="I75" s="181"/>
      <c r="J75" s="181"/>
      <c r="K75" s="181"/>
      <c r="L75" s="184"/>
      <c r="M75" s="181"/>
      <c r="N75" s="181"/>
      <c r="O75" s="181"/>
      <c r="P75" s="181"/>
      <c r="Q75" s="198"/>
    </row>
    <row r="76" spans="1:17" s="160" customFormat="1" x14ac:dyDescent="0.2">
      <c r="A76" s="38"/>
      <c r="B76" s="85" t="s">
        <v>241</v>
      </c>
      <c r="C76" s="192">
        <f>C13</f>
        <v>0</v>
      </c>
      <c r="D76" s="192">
        <f>D13</f>
        <v>0</v>
      </c>
      <c r="E76" s="192">
        <f>E13</f>
        <v>0</v>
      </c>
      <c r="F76" s="192">
        <f>F13</f>
        <v>0</v>
      </c>
      <c r="G76" s="162"/>
      <c r="H76" s="192">
        <f>H13</f>
        <v>0</v>
      </c>
      <c r="I76" s="192">
        <f>I13</f>
        <v>0</v>
      </c>
      <c r="J76" s="192">
        <f>J13</f>
        <v>0</v>
      </c>
      <c r="K76" s="192">
        <f>K13</f>
        <v>0</v>
      </c>
      <c r="L76" s="162"/>
      <c r="M76" s="192">
        <f>M13</f>
        <v>0</v>
      </c>
      <c r="N76" s="192">
        <f>N13</f>
        <v>0</v>
      </c>
      <c r="O76" s="192">
        <f>O13</f>
        <v>0</v>
      </c>
      <c r="P76" s="192">
        <f>P13</f>
        <v>0</v>
      </c>
    </row>
    <row r="77" spans="1:17" s="160" customFormat="1" x14ac:dyDescent="0.2">
      <c r="A77" s="38"/>
      <c r="B77" s="200" t="s">
        <v>245</v>
      </c>
      <c r="C77" s="192">
        <f>MAX(C40+C63,C57+C61+C63)</f>
        <v>350</v>
      </c>
      <c r="D77" s="192">
        <f>MAX(D40+D63,D57+D61+D63)</f>
        <v>350</v>
      </c>
      <c r="E77" s="192">
        <f>MAX(E40+E63,E57+E61+E63)</f>
        <v>350</v>
      </c>
      <c r="F77" s="192">
        <f>MAX(F40+F63,F57+F61+F63)</f>
        <v>350</v>
      </c>
      <c r="G77" s="162"/>
      <c r="H77" s="192">
        <f>MAX(H40+H63,H57+H61+H63)</f>
        <v>350</v>
      </c>
      <c r="I77" s="192">
        <f>MAX(I40+I63,I57+I61+I63)</f>
        <v>350</v>
      </c>
      <c r="J77" s="192">
        <f>MAX(J40+J63,J57+J61+J63)</f>
        <v>350</v>
      </c>
      <c r="K77" s="192">
        <f>MAX(K40+K63,K57+K61+K63)</f>
        <v>350</v>
      </c>
      <c r="L77" s="162"/>
      <c r="M77" s="192">
        <f>MAX(M40+M63,M57+M61+M63)</f>
        <v>350</v>
      </c>
      <c r="N77" s="192">
        <f>MAX(N40+N63,N57+N61+N63)</f>
        <v>350</v>
      </c>
      <c r="O77" s="192">
        <f>MAX(O40+O63,O57+O61+O63)</f>
        <v>350</v>
      </c>
      <c r="P77" s="192">
        <f>MAX(P40+P63,P57+P61+P63)</f>
        <v>350</v>
      </c>
    </row>
    <row r="78" spans="1:17" s="160" customFormat="1" x14ac:dyDescent="0.2">
      <c r="A78" s="38"/>
      <c r="B78" s="201" t="s">
        <v>243</v>
      </c>
      <c r="C78" s="192">
        <f>C76-C77</f>
        <v>-350</v>
      </c>
      <c r="D78" s="192">
        <f>D76-D77</f>
        <v>-350</v>
      </c>
      <c r="E78" s="192">
        <f>E76-E77</f>
        <v>-350</v>
      </c>
      <c r="F78" s="192">
        <f>F76-F77</f>
        <v>-350</v>
      </c>
      <c r="G78" s="162"/>
      <c r="H78" s="192">
        <f>H76-H77</f>
        <v>-350</v>
      </c>
      <c r="I78" s="192">
        <f>I76-I77</f>
        <v>-350</v>
      </c>
      <c r="J78" s="192">
        <f>J76-J77</f>
        <v>-350</v>
      </c>
      <c r="K78" s="192">
        <f>K76-K77</f>
        <v>-350</v>
      </c>
      <c r="L78" s="162"/>
      <c r="M78" s="192">
        <f>M76-M77</f>
        <v>-350</v>
      </c>
      <c r="N78" s="192">
        <f>N76-N77</f>
        <v>-350</v>
      </c>
      <c r="O78" s="192">
        <f>O76-O77</f>
        <v>-350</v>
      </c>
      <c r="P78" s="192">
        <f>P76-P77</f>
        <v>-350</v>
      </c>
    </row>
    <row r="79" spans="1:17" s="160" customFormat="1" x14ac:dyDescent="0.2">
      <c r="A79" s="38"/>
      <c r="B79" s="85" t="s">
        <v>244</v>
      </c>
      <c r="C79" s="202">
        <f>IF(C77=0,0,C76/C77)</f>
        <v>0</v>
      </c>
      <c r="D79" s="202">
        <f t="shared" ref="D79:E79" si="3">IF(D77=0,0,D76/D77)</f>
        <v>0</v>
      </c>
      <c r="E79" s="202">
        <f t="shared" si="3"/>
        <v>0</v>
      </c>
      <c r="F79" s="202">
        <f>IF(F77=0,0,F76/F77)</f>
        <v>0</v>
      </c>
      <c r="G79" s="162"/>
      <c r="H79" s="202">
        <f>IF(H77=0,0,H76/H77)</f>
        <v>0</v>
      </c>
      <c r="I79" s="202">
        <f t="shared" ref="I79:K79" si="4">IF(I77=0,0,I76/I77)</f>
        <v>0</v>
      </c>
      <c r="J79" s="202">
        <f t="shared" si="4"/>
        <v>0</v>
      </c>
      <c r="K79" s="202">
        <f t="shared" si="4"/>
        <v>0</v>
      </c>
      <c r="L79" s="162"/>
      <c r="M79" s="202">
        <f>IF(M77=0,0,M76/M77)</f>
        <v>0</v>
      </c>
      <c r="N79" s="202">
        <f t="shared" ref="N79:P79" si="5">IF(N77=0,0,N76/N77)</f>
        <v>0</v>
      </c>
      <c r="O79" s="202">
        <f t="shared" si="5"/>
        <v>0</v>
      </c>
      <c r="P79" s="202">
        <f t="shared" si="5"/>
        <v>0</v>
      </c>
    </row>
    <row r="80" spans="1:17" s="160" customFormat="1" x14ac:dyDescent="0.2">
      <c r="A80" s="38"/>
      <c r="B80" s="180"/>
      <c r="C80" s="203"/>
      <c r="D80" s="203"/>
      <c r="E80" s="203"/>
      <c r="F80" s="203"/>
      <c r="G80" s="162"/>
      <c r="H80" s="203"/>
      <c r="I80" s="203"/>
      <c r="J80" s="203"/>
      <c r="K80" s="203"/>
      <c r="L80" s="162"/>
      <c r="M80" s="203"/>
      <c r="N80" s="203"/>
      <c r="O80" s="203"/>
      <c r="P80" s="203"/>
    </row>
    <row r="81" spans="1:16" s="160" customFormat="1" ht="15.75" customHeight="1" x14ac:dyDescent="0.2">
      <c r="A81" s="38"/>
      <c r="B81" s="199" t="s">
        <v>27</v>
      </c>
      <c r="C81" s="203"/>
      <c r="D81" s="203"/>
      <c r="E81" s="203"/>
      <c r="F81" s="203"/>
      <c r="G81" s="162"/>
      <c r="H81" s="203"/>
      <c r="I81" s="203"/>
      <c r="J81" s="203"/>
      <c r="K81" s="203"/>
      <c r="L81" s="162"/>
      <c r="M81" s="203"/>
      <c r="N81" s="203"/>
      <c r="O81" s="203"/>
      <c r="P81" s="203"/>
    </row>
    <row r="82" spans="1:16" s="160" customFormat="1" x14ac:dyDescent="0.2">
      <c r="A82" s="38"/>
      <c r="B82" s="85" t="s">
        <v>241</v>
      </c>
      <c r="C82" s="192">
        <f>C13</f>
        <v>0</v>
      </c>
      <c r="D82" s="192">
        <f>D13</f>
        <v>0</v>
      </c>
      <c r="E82" s="192">
        <f>E13</f>
        <v>0</v>
      </c>
      <c r="F82" s="192">
        <f>F13</f>
        <v>0</v>
      </c>
      <c r="G82" s="162"/>
      <c r="H82" s="192">
        <f>H13</f>
        <v>0</v>
      </c>
      <c r="I82" s="192">
        <f>I13</f>
        <v>0</v>
      </c>
      <c r="J82" s="192">
        <f>J13</f>
        <v>0</v>
      </c>
      <c r="K82" s="192">
        <f>K13</f>
        <v>0</v>
      </c>
      <c r="L82" s="162"/>
      <c r="M82" s="192">
        <f>M13</f>
        <v>0</v>
      </c>
      <c r="N82" s="192">
        <f>N13</f>
        <v>0</v>
      </c>
      <c r="O82" s="192">
        <f>O13</f>
        <v>0</v>
      </c>
      <c r="P82" s="192">
        <f>P13</f>
        <v>0</v>
      </c>
    </row>
    <row r="83" spans="1:16" s="160" customFormat="1" x14ac:dyDescent="0.2">
      <c r="A83" s="38"/>
      <c r="B83" s="201" t="s">
        <v>246</v>
      </c>
      <c r="C83" s="192">
        <f>MAX(C40+C63,C59+C61+C63)</f>
        <v>350</v>
      </c>
      <c r="D83" s="192">
        <f>MAX(D40+D63,D59+D61+D63)</f>
        <v>350</v>
      </c>
      <c r="E83" s="192">
        <f>MAX(E40+E63,E59+E61+E63)</f>
        <v>350</v>
      </c>
      <c r="F83" s="192">
        <f>MAX(F40+F63,F59+F61+F63)</f>
        <v>350</v>
      </c>
      <c r="G83" s="162"/>
      <c r="H83" s="192">
        <f>MAX(H40+H63,H59+H61+H63)</f>
        <v>350</v>
      </c>
      <c r="I83" s="192">
        <f>MAX(I40+I63,I59+I61+I63)</f>
        <v>350</v>
      </c>
      <c r="J83" s="192">
        <f>MAX(J40+J63,J59+J61+J63)</f>
        <v>350</v>
      </c>
      <c r="K83" s="192">
        <f>MAX(K40+K63,K59+K61+K63)</f>
        <v>350</v>
      </c>
      <c r="L83" s="162"/>
      <c r="M83" s="192">
        <f>MAX(M40+M63,M59+M61+M63)</f>
        <v>350</v>
      </c>
      <c r="N83" s="192">
        <f>MAX(N40+N63,N59+N61+N63)</f>
        <v>350</v>
      </c>
      <c r="O83" s="192">
        <f>MAX(O40+O63,O59+O61+O63)</f>
        <v>350</v>
      </c>
      <c r="P83" s="192">
        <f>MAX(P40+P63,P59+P61+P63)</f>
        <v>350</v>
      </c>
    </row>
    <row r="84" spans="1:16" s="160" customFormat="1" x14ac:dyDescent="0.2">
      <c r="A84" s="38"/>
      <c r="B84" s="201" t="s">
        <v>243</v>
      </c>
      <c r="C84" s="192">
        <f>C82-C83</f>
        <v>-350</v>
      </c>
      <c r="D84" s="192">
        <f>D82-D83</f>
        <v>-350</v>
      </c>
      <c r="E84" s="192">
        <f>E82-E83</f>
        <v>-350</v>
      </c>
      <c r="F84" s="192">
        <f>F82-F83</f>
        <v>-350</v>
      </c>
      <c r="G84" s="162"/>
      <c r="H84" s="192">
        <f>H82-H83</f>
        <v>-350</v>
      </c>
      <c r="I84" s="192">
        <f>I82-I83</f>
        <v>-350</v>
      </c>
      <c r="J84" s="192">
        <f>J82-J83</f>
        <v>-350</v>
      </c>
      <c r="K84" s="192">
        <f>K82-K83</f>
        <v>-350</v>
      </c>
      <c r="L84" s="162"/>
      <c r="M84" s="192">
        <f>M82-M83</f>
        <v>-350</v>
      </c>
      <c r="N84" s="192">
        <f>N82-N83</f>
        <v>-350</v>
      </c>
      <c r="O84" s="192">
        <f>O82-O83</f>
        <v>-350</v>
      </c>
      <c r="P84" s="192">
        <f>P82-P83</f>
        <v>-350</v>
      </c>
    </row>
    <row r="85" spans="1:16" s="160" customFormat="1" x14ac:dyDescent="0.2">
      <c r="A85" s="38"/>
      <c r="B85" s="85" t="s">
        <v>244</v>
      </c>
      <c r="C85" s="202">
        <f>IF(C83=0,0,C82/C83)</f>
        <v>0</v>
      </c>
      <c r="D85" s="202">
        <f t="shared" ref="D85:F85" si="6">IF(D83=0,0,D82/D83)</f>
        <v>0</v>
      </c>
      <c r="E85" s="202">
        <f t="shared" si="6"/>
        <v>0</v>
      </c>
      <c r="F85" s="202">
        <f t="shared" si="6"/>
        <v>0</v>
      </c>
      <c r="G85" s="162"/>
      <c r="H85" s="202">
        <f>IF(H83=0,0,H82/H83)</f>
        <v>0</v>
      </c>
      <c r="I85" s="202">
        <f t="shared" ref="I85:J85" si="7">IF(I83=0,0,I82/I83)</f>
        <v>0</v>
      </c>
      <c r="J85" s="202">
        <f t="shared" si="7"/>
        <v>0</v>
      </c>
      <c r="K85" s="202">
        <f>IF(K83=0,0,K82/K83)</f>
        <v>0</v>
      </c>
      <c r="L85" s="162"/>
      <c r="M85" s="202">
        <f>IF(M83=0,0,M82/M83)</f>
        <v>0</v>
      </c>
      <c r="N85" s="202">
        <f>IF(N83=0,0,N82/N83)</f>
        <v>0</v>
      </c>
      <c r="O85" s="202">
        <f>IF(O83=0,0,O82/O83)</f>
        <v>0</v>
      </c>
      <c r="P85" s="202">
        <f>IF(P83=0,0,P82/P83)</f>
        <v>0</v>
      </c>
    </row>
    <row r="86" spans="1:16" s="160" customFormat="1" x14ac:dyDescent="0.2">
      <c r="A86" s="38"/>
      <c r="B86" s="38"/>
      <c r="C86" s="162"/>
      <c r="D86" s="197"/>
      <c r="E86" s="162"/>
      <c r="F86" s="162"/>
      <c r="G86" s="162"/>
      <c r="H86" s="162"/>
      <c r="I86" s="162"/>
      <c r="J86" s="162"/>
      <c r="K86" s="162"/>
      <c r="L86" s="162"/>
      <c r="M86" s="162"/>
      <c r="N86" s="162"/>
      <c r="O86" s="162"/>
      <c r="P86" s="162"/>
    </row>
    <row r="87" spans="1:16" s="160" customFormat="1" ht="13.5" customHeight="1" x14ac:dyDescent="0.2">
      <c r="A87" s="38"/>
      <c r="B87" s="205" t="s">
        <v>247</v>
      </c>
      <c r="C87" s="203"/>
      <c r="D87" s="203"/>
      <c r="E87" s="203"/>
      <c r="F87" s="203"/>
      <c r="G87" s="162"/>
      <c r="H87" s="203"/>
      <c r="I87" s="203"/>
      <c r="J87" s="203"/>
      <c r="K87" s="203"/>
      <c r="L87" s="162"/>
      <c r="M87" s="203"/>
      <c r="N87" s="203"/>
      <c r="O87" s="203"/>
      <c r="P87" s="203"/>
    </row>
    <row r="88" spans="1:16" s="160" customFormat="1" x14ac:dyDescent="0.2">
      <c r="A88" s="38"/>
      <c r="B88" s="85" t="s">
        <v>241</v>
      </c>
      <c r="C88" s="192">
        <f>C13</f>
        <v>0</v>
      </c>
      <c r="D88" s="192">
        <f>D13</f>
        <v>0</v>
      </c>
      <c r="E88" s="192">
        <f>E13</f>
        <v>0</v>
      </c>
      <c r="F88" s="192">
        <f>F13</f>
        <v>0</v>
      </c>
      <c r="G88" s="162"/>
      <c r="H88" s="192">
        <f>H13</f>
        <v>0</v>
      </c>
      <c r="I88" s="192">
        <f>I13</f>
        <v>0</v>
      </c>
      <c r="J88" s="192">
        <f>J13</f>
        <v>0</v>
      </c>
      <c r="K88" s="192">
        <f>K13</f>
        <v>0</v>
      </c>
      <c r="L88" s="162"/>
      <c r="M88" s="192">
        <f>M13</f>
        <v>0</v>
      </c>
      <c r="N88" s="192">
        <f>N13</f>
        <v>0</v>
      </c>
      <c r="O88" s="192">
        <f>O13</f>
        <v>0</v>
      </c>
      <c r="P88" s="192">
        <f>P13</f>
        <v>0</v>
      </c>
    </row>
    <row r="89" spans="1:16" s="160" customFormat="1" x14ac:dyDescent="0.2">
      <c r="A89" s="38"/>
      <c r="B89" s="85" t="s">
        <v>248</v>
      </c>
      <c r="C89" s="192">
        <f>MAX(C40,C61)</f>
        <v>350</v>
      </c>
      <c r="D89" s="192">
        <f>MAX(D40,D61)</f>
        <v>350</v>
      </c>
      <c r="E89" s="192">
        <f>MAX(E40,E61)</f>
        <v>350</v>
      </c>
      <c r="F89" s="192">
        <f>MAX(F40,F61)</f>
        <v>350</v>
      </c>
      <c r="G89" s="162"/>
      <c r="H89" s="192">
        <f>MAX(H40,H61)</f>
        <v>350</v>
      </c>
      <c r="I89" s="192">
        <f>MAX(I40,I61)</f>
        <v>350</v>
      </c>
      <c r="J89" s="192">
        <f>MAX(J40,J61)</f>
        <v>350</v>
      </c>
      <c r="K89" s="192">
        <f>MAX(K40,K61)</f>
        <v>350</v>
      </c>
      <c r="L89" s="162"/>
      <c r="M89" s="192">
        <f>MAX(M40,M61)</f>
        <v>350</v>
      </c>
      <c r="N89" s="192">
        <f>MAX(N40,N61)</f>
        <v>350</v>
      </c>
      <c r="O89" s="192">
        <f>MAX(O40,O61)</f>
        <v>350</v>
      </c>
      <c r="P89" s="192">
        <f>MAX(P40,P61)</f>
        <v>350</v>
      </c>
    </row>
    <row r="90" spans="1:16" s="160" customFormat="1" x14ac:dyDescent="0.2">
      <c r="A90" s="38"/>
      <c r="B90" s="85" t="s">
        <v>243</v>
      </c>
      <c r="C90" s="192">
        <f>C88-C89</f>
        <v>-350</v>
      </c>
      <c r="D90" s="192">
        <f>D88-D89</f>
        <v>-350</v>
      </c>
      <c r="E90" s="192">
        <f>E88-E89</f>
        <v>-350</v>
      </c>
      <c r="F90" s="192">
        <f>F88-F89</f>
        <v>-350</v>
      </c>
      <c r="G90" s="162"/>
      <c r="H90" s="192">
        <f>H88-H89</f>
        <v>-350</v>
      </c>
      <c r="I90" s="192">
        <f>I88-I89</f>
        <v>-350</v>
      </c>
      <c r="J90" s="192">
        <f>J88-J89</f>
        <v>-350</v>
      </c>
      <c r="K90" s="192">
        <f>K88-K89</f>
        <v>-350</v>
      </c>
      <c r="L90" s="162"/>
      <c r="M90" s="192">
        <f>M88-M89</f>
        <v>-350</v>
      </c>
      <c r="N90" s="192">
        <f>N88-N89</f>
        <v>-350</v>
      </c>
      <c r="O90" s="192">
        <f>O88-O89</f>
        <v>-350</v>
      </c>
      <c r="P90" s="192">
        <f>P88-P89</f>
        <v>-350</v>
      </c>
    </row>
    <row r="91" spans="1:16" x14ac:dyDescent="0.2">
      <c r="B91" s="85" t="s">
        <v>244</v>
      </c>
      <c r="C91" s="202">
        <f>IF(C89=0,0,C88/C89)</f>
        <v>0</v>
      </c>
      <c r="D91" s="202">
        <f t="shared" ref="D91:F91" si="8">IF(D89=0,0,D88/D89)</f>
        <v>0</v>
      </c>
      <c r="E91" s="202">
        <f t="shared" si="8"/>
        <v>0</v>
      </c>
      <c r="F91" s="202">
        <f t="shared" si="8"/>
        <v>0</v>
      </c>
      <c r="G91" s="162"/>
      <c r="H91" s="202">
        <f>IF(H89=0,0,H88/H89)</f>
        <v>0</v>
      </c>
      <c r="I91" s="202">
        <f t="shared" ref="I91:K91" si="9">IF(I89=0,0,I88/I89)</f>
        <v>0</v>
      </c>
      <c r="J91" s="202">
        <f t="shared" si="9"/>
        <v>0</v>
      </c>
      <c r="K91" s="202">
        <f t="shared" si="9"/>
        <v>0</v>
      </c>
      <c r="L91" s="162"/>
      <c r="M91" s="202">
        <f>IF(M89=0,0,M88/M89)</f>
        <v>0</v>
      </c>
      <c r="N91" s="202">
        <f t="shared" ref="N91:P91" si="10">IF(N89=0,0,N88/N89)</f>
        <v>0</v>
      </c>
      <c r="O91" s="202">
        <f t="shared" si="10"/>
        <v>0</v>
      </c>
      <c r="P91" s="202">
        <f t="shared" si="10"/>
        <v>0</v>
      </c>
    </row>
    <row r="92" spans="1:16" x14ac:dyDescent="0.2">
      <c r="B92" s="180"/>
      <c r="C92" s="203"/>
      <c r="D92" s="203"/>
      <c r="E92" s="203"/>
      <c r="F92" s="203"/>
      <c r="G92" s="162"/>
      <c r="H92" s="203"/>
      <c r="I92" s="203"/>
      <c r="J92" s="203"/>
      <c r="K92" s="203"/>
      <c r="L92" s="182"/>
      <c r="M92" s="203"/>
      <c r="N92" s="203"/>
      <c r="O92" s="203"/>
      <c r="P92" s="203"/>
    </row>
    <row r="93" spans="1:16" x14ac:dyDescent="0.2">
      <c r="A93" s="35"/>
      <c r="B93" s="35"/>
      <c r="C93" s="35"/>
      <c r="D93" s="35"/>
      <c r="E93" s="35"/>
      <c r="F93" s="35"/>
      <c r="G93" s="35"/>
      <c r="H93" s="35"/>
      <c r="I93" s="35"/>
      <c r="J93" s="35"/>
      <c r="K93" s="35"/>
      <c r="L93" s="35"/>
      <c r="M93" s="35"/>
      <c r="N93" s="35"/>
      <c r="O93" s="35"/>
      <c r="P93" s="35"/>
    </row>
    <row r="94" spans="1:16" x14ac:dyDescent="0.2">
      <c r="D94" s="206"/>
    </row>
    <row r="95" spans="1:16" ht="26.1" customHeight="1" x14ac:dyDescent="0.2">
      <c r="A95" s="148"/>
      <c r="B95" s="483" t="s">
        <v>249</v>
      </c>
      <c r="C95" s="483"/>
      <c r="D95" s="483"/>
      <c r="E95" s="483"/>
      <c r="F95" s="483"/>
    </row>
    <row r="96" spans="1:16" x14ac:dyDescent="0.2">
      <c r="A96" s="148"/>
      <c r="B96" s="483" t="s">
        <v>283</v>
      </c>
      <c r="C96" s="483"/>
      <c r="D96" s="483"/>
      <c r="E96" s="483"/>
      <c r="F96" s="483"/>
      <c r="G96" s="483"/>
      <c r="H96" s="483"/>
      <c r="I96" s="483"/>
      <c r="J96" s="483"/>
      <c r="K96" s="483"/>
    </row>
    <row r="97" spans="1:11" x14ac:dyDescent="0.2">
      <c r="A97" s="148"/>
      <c r="B97" s="483" t="s">
        <v>250</v>
      </c>
      <c r="C97" s="483"/>
      <c r="D97" s="483"/>
      <c r="E97" s="483"/>
      <c r="F97" s="483"/>
      <c r="G97" s="483"/>
      <c r="H97" s="483"/>
      <c r="I97" s="483"/>
      <c r="J97" s="483"/>
      <c r="K97" s="483"/>
    </row>
    <row r="98" spans="1:11" x14ac:dyDescent="0.2">
      <c r="A98" s="148"/>
      <c r="B98" s="148"/>
      <c r="C98" s="148"/>
      <c r="D98" s="148"/>
    </row>
    <row r="99" spans="1:11" ht="24" x14ac:dyDescent="0.2">
      <c r="A99" s="148"/>
      <c r="B99" s="38" t="s">
        <v>251</v>
      </c>
    </row>
    <row r="100" spans="1:11" x14ac:dyDescent="0.2">
      <c r="A100" s="148"/>
      <c r="B100" s="20" t="s">
        <v>252</v>
      </c>
    </row>
    <row r="101" spans="1:11" x14ac:dyDescent="0.2">
      <c r="C101" s="148"/>
      <c r="D101" s="20"/>
      <c r="E101" s="38"/>
    </row>
    <row r="102" spans="1:11" ht="15" x14ac:dyDescent="0.2">
      <c r="B102" s="207" t="s">
        <v>253</v>
      </c>
    </row>
    <row r="104" spans="1:11" ht="38.1" customHeight="1" x14ac:dyDescent="0.2">
      <c r="B104" s="482" t="s">
        <v>254</v>
      </c>
      <c r="C104" s="482"/>
      <c r="D104" s="482"/>
      <c r="E104" s="482"/>
      <c r="F104" s="482"/>
    </row>
    <row r="106" spans="1:11" x14ac:dyDescent="0.2">
      <c r="B106" s="38" t="s">
        <v>255</v>
      </c>
    </row>
    <row r="107" spans="1:11" ht="31.5" customHeight="1" x14ac:dyDescent="0.2">
      <c r="B107" s="481" t="s">
        <v>256</v>
      </c>
      <c r="C107" s="481"/>
      <c r="D107" s="481"/>
      <c r="E107" s="481"/>
      <c r="F107" s="481"/>
      <c r="G107" s="40"/>
      <c r="H107" s="40"/>
      <c r="I107" s="40"/>
      <c r="J107" s="40"/>
      <c r="K107" s="40"/>
    </row>
    <row r="109" spans="1:11" x14ac:dyDescent="0.2">
      <c r="B109" s="148"/>
      <c r="C109" s="148"/>
      <c r="D109" s="148"/>
    </row>
  </sheetData>
  <sheetProtection password="F0A6"/>
  <mergeCells count="8">
    <mergeCell ref="B107:F107"/>
    <mergeCell ref="B104:F104"/>
    <mergeCell ref="C9:F9"/>
    <mergeCell ref="H9:K9"/>
    <mergeCell ref="M9:P9"/>
    <mergeCell ref="B96:K96"/>
    <mergeCell ref="B97:K97"/>
    <mergeCell ref="B95:F95"/>
  </mergeCells>
  <conditionalFormatting sqref="C47:F49 H47:K49 M47:P49">
    <cfRule type="cellIs" dxfId="13" priority="1" operator="equal">
      <formula>"Vaade täyttyy"</formula>
    </cfRule>
    <cfRule type="cellIs" dxfId="12" priority="2" operator="equal">
      <formula>"Vaade ei täyty"</formula>
    </cfRule>
  </conditionalFormatting>
  <hyperlinks>
    <hyperlink ref="B102" r:id="rId1" xr:uid="{18D41F65-E66E-46BB-B5B2-3DEEF8F7C06E}"/>
  </hyperlinks>
  <pageMargins left="0.70866141732283472" right="0.51181102362204722" top="0.39370078740157483" bottom="0.11811023622047245" header="0.31496062992125984" footer="0.19685039370078741"/>
  <pageSetup paperSize="9" scale="28" fitToHeight="2"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8C0C4-8EEC-441C-821F-E0E1FB02F1D4}">
  <sheetPr>
    <tabColor theme="3" tint="0.249977111117893"/>
  </sheetPr>
  <dimension ref="A1:H54"/>
  <sheetViews>
    <sheetView showGridLines="0" zoomScale="99" zoomScaleNormal="110" workbookViewId="0">
      <selection activeCell="U39" sqref="U39"/>
    </sheetView>
  </sheetViews>
  <sheetFormatPr defaultRowHeight="15" x14ac:dyDescent="0.25"/>
  <cols>
    <col min="1" max="1" width="6.140625" customWidth="1"/>
    <col min="2" max="2" width="56" customWidth="1"/>
    <col min="3" max="6" width="18.28515625" customWidth="1"/>
    <col min="7" max="7" width="5.140625" style="208" customWidth="1"/>
  </cols>
  <sheetData>
    <row r="1" spans="1:7" x14ac:dyDescent="0.25">
      <c r="B1" s="8"/>
      <c r="C1" s="8"/>
      <c r="D1" s="8"/>
      <c r="E1" s="8"/>
      <c r="F1" s="8"/>
    </row>
    <row r="4" spans="1:7" x14ac:dyDescent="0.25">
      <c r="B4" s="14" t="s">
        <v>43</v>
      </c>
      <c r="C4" s="209"/>
      <c r="D4" s="17"/>
    </row>
    <row r="5" spans="1:7" x14ac:dyDescent="0.25">
      <c r="B5" s="210"/>
      <c r="E5" s="20"/>
      <c r="F5" s="148"/>
    </row>
    <row r="6" spans="1:7" ht="15.6" customHeight="1" x14ac:dyDescent="0.25">
      <c r="B6" s="150" t="s">
        <v>257</v>
      </c>
      <c r="C6" s="20"/>
      <c r="D6" s="20"/>
      <c r="E6" s="20"/>
      <c r="F6" s="148"/>
    </row>
    <row r="7" spans="1:7" ht="15.6" customHeight="1" x14ac:dyDescent="0.25">
      <c r="B7" s="148"/>
      <c r="C7" s="20"/>
      <c r="D7" s="20"/>
      <c r="E7" s="20"/>
      <c r="F7" s="211"/>
    </row>
    <row r="8" spans="1:7" ht="15.6" customHeight="1" x14ac:dyDescent="0.25">
      <c r="B8" s="22" t="s">
        <v>50</v>
      </c>
      <c r="C8" s="212" t="s">
        <v>51</v>
      </c>
      <c r="D8" s="20"/>
      <c r="E8" s="232"/>
      <c r="F8" s="148"/>
    </row>
    <row r="9" spans="1:7" x14ac:dyDescent="0.25">
      <c r="A9" s="22"/>
      <c r="B9" s="22"/>
      <c r="C9" s="20"/>
      <c r="D9" s="20"/>
      <c r="E9" s="212"/>
      <c r="F9" s="148"/>
    </row>
    <row r="10" spans="1:7" ht="20.25" customHeight="1" thickBot="1" x14ac:dyDescent="0.3">
      <c r="A10" s="213"/>
      <c r="B10" s="234" t="s">
        <v>258</v>
      </c>
      <c r="C10" s="219"/>
      <c r="D10" s="219"/>
      <c r="E10" s="219"/>
      <c r="F10" s="219"/>
      <c r="G10" s="214"/>
    </row>
    <row r="11" spans="1:7" ht="18" customHeight="1" thickBot="1" x14ac:dyDescent="0.3">
      <c r="A11" s="213"/>
      <c r="B11" s="299" t="s">
        <v>259</v>
      </c>
      <c r="C11" s="300">
        <v>2025</v>
      </c>
      <c r="D11" s="300" t="s">
        <v>55</v>
      </c>
      <c r="E11" s="300" t="s">
        <v>56</v>
      </c>
      <c r="F11" s="301" t="s">
        <v>57</v>
      </c>
      <c r="G11" s="214"/>
    </row>
    <row r="12" spans="1:7" x14ac:dyDescent="0.25">
      <c r="A12" s="213"/>
      <c r="B12" s="302" t="s">
        <v>260</v>
      </c>
      <c r="C12" s="303">
        <f>'Kapitalbas och kapitaltäckning'!C18</f>
        <v>0</v>
      </c>
      <c r="D12" s="303">
        <f>'Kapitalbas och kapitaltäckning'!D18</f>
        <v>0</v>
      </c>
      <c r="E12" s="303">
        <f>'Kapitalbas och kapitaltäckning'!E18</f>
        <v>0</v>
      </c>
      <c r="F12" s="304">
        <f>'Kapitalbas och kapitaltäckning'!F18</f>
        <v>0</v>
      </c>
      <c r="G12" s="214"/>
    </row>
    <row r="13" spans="1:7" x14ac:dyDescent="0.25">
      <c r="A13" s="213"/>
      <c r="B13" s="305" t="s">
        <v>218</v>
      </c>
      <c r="C13" s="306">
        <f>'Kapitalbas och kapitaltäckning'!C19</f>
        <v>0</v>
      </c>
      <c r="D13" s="306">
        <f>'Kapitalbas och kapitaltäckning'!D19</f>
        <v>0</v>
      </c>
      <c r="E13" s="306">
        <f>'Kapitalbas och kapitaltäckning'!E19</f>
        <v>0</v>
      </c>
      <c r="F13" s="307">
        <f>'Kapitalbas och kapitaltäckning'!F19</f>
        <v>0</v>
      </c>
      <c r="G13" s="214"/>
    </row>
    <row r="14" spans="1:7" x14ac:dyDescent="0.25">
      <c r="A14" s="213"/>
      <c r="B14" s="305" t="s">
        <v>142</v>
      </c>
      <c r="C14" s="306">
        <f>'Kapitalbas och kapitaltäckning'!C20</f>
        <v>0</v>
      </c>
      <c r="D14" s="306">
        <f>'Kapitalbas och kapitaltäckning'!D20</f>
        <v>0</v>
      </c>
      <c r="E14" s="306">
        <f>'Kapitalbas och kapitaltäckning'!E20</f>
        <v>0</v>
      </c>
      <c r="F14" s="307">
        <f>'Kapitalbas och kapitaltäckning'!F20</f>
        <v>0</v>
      </c>
      <c r="G14" s="214"/>
    </row>
    <row r="15" spans="1:7" x14ac:dyDescent="0.25">
      <c r="A15" s="213"/>
      <c r="B15" s="305" t="s">
        <v>219</v>
      </c>
      <c r="C15" s="306">
        <f>'Kapitalbas och kapitaltäckning'!C21</f>
        <v>0</v>
      </c>
      <c r="D15" s="306">
        <f>'Kapitalbas och kapitaltäckning'!D21</f>
        <v>0</v>
      </c>
      <c r="E15" s="306">
        <f>'Kapitalbas och kapitaltäckning'!E21</f>
        <v>0</v>
      </c>
      <c r="F15" s="307">
        <f>'Kapitalbas och kapitaltäckning'!F21</f>
        <v>0</v>
      </c>
      <c r="G15" s="214"/>
    </row>
    <row r="16" spans="1:7" ht="24" x14ac:dyDescent="0.25">
      <c r="A16" s="213"/>
      <c r="B16" s="308" t="s">
        <v>220</v>
      </c>
      <c r="C16" s="306">
        <f>'Kapitalbas och kapitaltäckning'!C22</f>
        <v>0</v>
      </c>
      <c r="D16" s="306">
        <f>'Kapitalbas och kapitaltäckning'!D22</f>
        <v>0</v>
      </c>
      <c r="E16" s="306">
        <f>'Kapitalbas och kapitaltäckning'!E22</f>
        <v>0</v>
      </c>
      <c r="F16" s="307">
        <f>'Kapitalbas och kapitaltäckning'!F22</f>
        <v>0</v>
      </c>
      <c r="G16" s="214"/>
    </row>
    <row r="17" spans="1:7" x14ac:dyDescent="0.25">
      <c r="A17" s="213"/>
      <c r="B17" s="305" t="s">
        <v>221</v>
      </c>
      <c r="C17" s="306">
        <f>'Kapitalbas och kapitaltäckning'!C23</f>
        <v>0</v>
      </c>
      <c r="D17" s="306">
        <f>'Kapitalbas och kapitaltäckning'!D23</f>
        <v>0</v>
      </c>
      <c r="E17" s="306">
        <f>'Kapitalbas och kapitaltäckning'!E23</f>
        <v>0</v>
      </c>
      <c r="F17" s="307">
        <f>'Kapitalbas och kapitaltäckning'!F23</f>
        <v>0</v>
      </c>
      <c r="G17" s="214"/>
    </row>
    <row r="18" spans="1:7" x14ac:dyDescent="0.25">
      <c r="A18" s="213"/>
      <c r="B18" s="305" t="s">
        <v>172</v>
      </c>
      <c r="C18" s="306">
        <f>'Kapitalbas och kapitaltäckning'!C24</f>
        <v>0</v>
      </c>
      <c r="D18" s="306">
        <f>'Kapitalbas och kapitaltäckning'!D24</f>
        <v>0</v>
      </c>
      <c r="E18" s="306">
        <f>'Kapitalbas och kapitaltäckning'!E24</f>
        <v>0</v>
      </c>
      <c r="F18" s="307">
        <f>'Kapitalbas och kapitaltäckning'!F24</f>
        <v>0</v>
      </c>
      <c r="G18" s="214"/>
    </row>
    <row r="19" spans="1:7" ht="15.75" thickBot="1" x14ac:dyDescent="0.3">
      <c r="A19" s="213"/>
      <c r="B19" s="309" t="s">
        <v>241</v>
      </c>
      <c r="C19" s="310">
        <f>SUM(C12:C18)</f>
        <v>0</v>
      </c>
      <c r="D19" s="310">
        <f t="shared" ref="D19:F19" si="0">SUM(D12:D18)</f>
        <v>0</v>
      </c>
      <c r="E19" s="310">
        <f t="shared" si="0"/>
        <v>0</v>
      </c>
      <c r="F19" s="311">
        <f t="shared" si="0"/>
        <v>0</v>
      </c>
      <c r="G19" s="214"/>
    </row>
    <row r="20" spans="1:7" x14ac:dyDescent="0.25">
      <c r="B20" s="232"/>
      <c r="C20" s="232"/>
      <c r="D20" s="232"/>
      <c r="E20" s="232"/>
      <c r="F20" s="232"/>
    </row>
    <row r="21" spans="1:7" ht="18" customHeight="1" thickBot="1" x14ac:dyDescent="0.3">
      <c r="B21" s="234" t="s">
        <v>261</v>
      </c>
      <c r="C21" s="232"/>
      <c r="D21" s="232"/>
      <c r="E21" s="232"/>
      <c r="F21" s="232"/>
    </row>
    <row r="22" spans="1:7" ht="19.5" customHeight="1" thickBot="1" x14ac:dyDescent="0.3">
      <c r="B22" s="299" t="s">
        <v>259</v>
      </c>
      <c r="C22" s="300">
        <v>2025</v>
      </c>
      <c r="D22" s="300" t="s">
        <v>55</v>
      </c>
      <c r="E22" s="300" t="s">
        <v>56</v>
      </c>
      <c r="F22" s="301" t="s">
        <v>57</v>
      </c>
    </row>
    <row r="23" spans="1:7" ht="21.75" customHeight="1" thickBot="1" x14ac:dyDescent="0.3">
      <c r="B23" s="312" t="s">
        <v>52</v>
      </c>
      <c r="C23" s="313"/>
      <c r="D23" s="313"/>
      <c r="E23" s="313"/>
      <c r="F23" s="314"/>
    </row>
    <row r="24" spans="1:7" x14ac:dyDescent="0.25">
      <c r="B24" s="315" t="s">
        <v>241</v>
      </c>
      <c r="C24" s="334">
        <f>'Kapitalbas och kapitaltäckning'!C70</f>
        <v>0</v>
      </c>
      <c r="D24" s="334">
        <f>'Kapitalbas och kapitaltäckning'!D70</f>
        <v>0</v>
      </c>
      <c r="E24" s="334">
        <f>'Kapitalbas och kapitaltäckning'!E70</f>
        <v>0</v>
      </c>
      <c r="F24" s="335">
        <f>'Kapitalbas och kapitaltäckning'!F70</f>
        <v>0</v>
      </c>
    </row>
    <row r="25" spans="1:7" x14ac:dyDescent="0.25">
      <c r="B25" s="318" t="s">
        <v>175</v>
      </c>
      <c r="C25" s="337">
        <f>'Kapitalbas och kapitaltäckning'!C71</f>
        <v>350</v>
      </c>
      <c r="D25" s="337">
        <f>'Kapitalbas och kapitaltäckning'!D71</f>
        <v>350</v>
      </c>
      <c r="E25" s="337">
        <f>'Kapitalbas och kapitaltäckning'!E71</f>
        <v>350</v>
      </c>
      <c r="F25" s="344">
        <f>'Kapitalbas och kapitaltäckning'!F71</f>
        <v>350</v>
      </c>
    </row>
    <row r="26" spans="1:7" x14ac:dyDescent="0.25">
      <c r="B26" s="321" t="s">
        <v>262</v>
      </c>
      <c r="C26" s="342">
        <f>'Kapitalbas och kapitaltäckning'!C40</f>
        <v>350</v>
      </c>
      <c r="D26" s="342">
        <f>'Kapitalbas och kapitaltäckning'!D40</f>
        <v>350</v>
      </c>
      <c r="E26" s="342">
        <f>'Kapitalbas och kapitaltäckning'!E40</f>
        <v>350</v>
      </c>
      <c r="F26" s="343">
        <f>'Kapitalbas och kapitaltäckning'!F40</f>
        <v>350</v>
      </c>
    </row>
    <row r="27" spans="1:7" x14ac:dyDescent="0.25">
      <c r="B27" s="321" t="s">
        <v>263</v>
      </c>
      <c r="C27" s="337">
        <f>'Kapitalbas och kapitaltäckning'!C55</f>
        <v>0</v>
      </c>
      <c r="D27" s="337">
        <f>'Kapitalbas och kapitaltäckning'!D55</f>
        <v>0</v>
      </c>
      <c r="E27" s="337">
        <f>'Kapitalbas och kapitaltäckning'!E55</f>
        <v>0</v>
      </c>
      <c r="F27" s="344">
        <f>'Kapitalbas och kapitaltäckning'!F55</f>
        <v>0</v>
      </c>
    </row>
    <row r="28" spans="1:7" x14ac:dyDescent="0.25">
      <c r="B28" s="321" t="s">
        <v>264</v>
      </c>
      <c r="C28" s="322">
        <f>'Kapitalbas och kapitaltäckning'!C61</f>
        <v>0</v>
      </c>
      <c r="D28" s="322">
        <f>'Kapitalbas och kapitaltäckning'!D61</f>
        <v>0</v>
      </c>
      <c r="E28" s="322">
        <f>'Kapitalbas och kapitaltäckning'!E61</f>
        <v>0</v>
      </c>
      <c r="F28" s="323">
        <f>'Kapitalbas och kapitaltäckning'!F61</f>
        <v>0</v>
      </c>
    </row>
    <row r="29" spans="1:7" x14ac:dyDescent="0.25">
      <c r="B29" s="321" t="s">
        <v>169</v>
      </c>
      <c r="C29" s="322">
        <f>'Kapitalbas och kapitaltäckning'!C63</f>
        <v>0</v>
      </c>
      <c r="D29" s="322">
        <f>'Kapitalbas och kapitaltäckning'!D63</f>
        <v>0</v>
      </c>
      <c r="E29" s="322">
        <f>'Kapitalbas och kapitaltäckning'!E63</f>
        <v>0</v>
      </c>
      <c r="F29" s="323">
        <f>'Kapitalbas och kapitaltäckning'!F63</f>
        <v>0</v>
      </c>
    </row>
    <row r="30" spans="1:7" ht="15.75" thickBot="1" x14ac:dyDescent="0.3">
      <c r="B30" s="339" t="s">
        <v>265</v>
      </c>
      <c r="C30" s="325">
        <f>C24-C25</f>
        <v>-350</v>
      </c>
      <c r="D30" s="325">
        <f>D24-D25</f>
        <v>-350</v>
      </c>
      <c r="E30" s="325">
        <f>E24-E25</f>
        <v>-350</v>
      </c>
      <c r="F30" s="326">
        <f>F24-F25</f>
        <v>-350</v>
      </c>
    </row>
    <row r="31" spans="1:7" ht="21.75" customHeight="1" thickBot="1" x14ac:dyDescent="0.3">
      <c r="B31" s="331" t="s">
        <v>266</v>
      </c>
      <c r="C31" s="340"/>
      <c r="D31" s="340"/>
      <c r="E31" s="340"/>
      <c r="F31" s="341"/>
    </row>
    <row r="32" spans="1:7" x14ac:dyDescent="0.25">
      <c r="B32" s="315" t="s">
        <v>241</v>
      </c>
      <c r="C32" s="342">
        <f>'Kapitalbas och kapitaltäckning'!H70</f>
        <v>0</v>
      </c>
      <c r="D32" s="342">
        <f>'Kapitalbas och kapitaltäckning'!I70</f>
        <v>0</v>
      </c>
      <c r="E32" s="342">
        <f>'Kapitalbas och kapitaltäckning'!J70</f>
        <v>0</v>
      </c>
      <c r="F32" s="343">
        <f>'Kapitalbas och kapitaltäckning'!K70</f>
        <v>0</v>
      </c>
    </row>
    <row r="33" spans="2:6" x14ac:dyDescent="0.25">
      <c r="B33" s="318" t="s">
        <v>175</v>
      </c>
      <c r="C33" s="342">
        <f>'Kapitalbas och kapitaltäckning'!H71</f>
        <v>350</v>
      </c>
      <c r="D33" s="342">
        <f>'Kapitalbas och kapitaltäckning'!I71</f>
        <v>350</v>
      </c>
      <c r="E33" s="342">
        <f>'Kapitalbas och kapitaltäckning'!J71</f>
        <v>350</v>
      </c>
      <c r="F33" s="343">
        <f>'Kapitalbas och kapitaltäckning'!K71</f>
        <v>350</v>
      </c>
    </row>
    <row r="34" spans="2:6" x14ac:dyDescent="0.25">
      <c r="B34" s="321" t="s">
        <v>262</v>
      </c>
      <c r="C34" s="342">
        <f>'Kapitalbas och kapitaltäckning'!H40</f>
        <v>350</v>
      </c>
      <c r="D34" s="342">
        <f>'Kapitalbas och kapitaltäckning'!I40</f>
        <v>350</v>
      </c>
      <c r="E34" s="342">
        <f>'Kapitalbas och kapitaltäckning'!J40</f>
        <v>350</v>
      </c>
      <c r="F34" s="343">
        <f>'Kapitalbas och kapitaltäckning'!K40</f>
        <v>350</v>
      </c>
    </row>
    <row r="35" spans="2:6" x14ac:dyDescent="0.25">
      <c r="B35" s="321" t="s">
        <v>263</v>
      </c>
      <c r="C35" s="337">
        <f>'Kapitalbas och kapitaltäckning'!H55</f>
        <v>0</v>
      </c>
      <c r="D35" s="337">
        <f>'Kapitalbas och kapitaltäckning'!I55</f>
        <v>0</v>
      </c>
      <c r="E35" s="337">
        <f>'Kapitalbas och kapitaltäckning'!J55</f>
        <v>0</v>
      </c>
      <c r="F35" s="344">
        <f>'Kapitalbas och kapitaltäckning'!K55</f>
        <v>0</v>
      </c>
    </row>
    <row r="36" spans="2:6" x14ac:dyDescent="0.25">
      <c r="B36" s="321" t="s">
        <v>264</v>
      </c>
      <c r="C36" s="322">
        <f>'Kapitalbas och kapitaltäckning'!H61</f>
        <v>0</v>
      </c>
      <c r="D36" s="322">
        <f>'Kapitalbas och kapitaltäckning'!I61</f>
        <v>0</v>
      </c>
      <c r="E36" s="322">
        <f>'Kapitalbas och kapitaltäckning'!J61</f>
        <v>0</v>
      </c>
      <c r="F36" s="323">
        <f>'Kapitalbas och kapitaltäckning'!K61</f>
        <v>0</v>
      </c>
    </row>
    <row r="37" spans="2:6" x14ac:dyDescent="0.25">
      <c r="B37" s="321" t="s">
        <v>169</v>
      </c>
      <c r="C37" s="322">
        <f>'Kapitalbas och kapitaltäckning'!H63</f>
        <v>0</v>
      </c>
      <c r="D37" s="322">
        <f>'Kapitalbas och kapitaltäckning'!I63</f>
        <v>0</v>
      </c>
      <c r="E37" s="322">
        <f>'Kapitalbas och kapitaltäckning'!J63</f>
        <v>0</v>
      </c>
      <c r="F37" s="323">
        <f>'Kapitalbas och kapitaltäckning'!K63</f>
        <v>0</v>
      </c>
    </row>
    <row r="38" spans="2:6" ht="15.75" thickBot="1" x14ac:dyDescent="0.3">
      <c r="B38" s="339" t="s">
        <v>265</v>
      </c>
      <c r="C38" s="325">
        <f>C32-C33</f>
        <v>-350</v>
      </c>
      <c r="D38" s="325">
        <f>D32-D33</f>
        <v>-350</v>
      </c>
      <c r="E38" s="325">
        <f>E32-E33</f>
        <v>-350</v>
      </c>
      <c r="F38" s="326">
        <f>F32-F33</f>
        <v>-350</v>
      </c>
    </row>
    <row r="39" spans="2:6" ht="21.75" customHeight="1" thickBot="1" x14ac:dyDescent="0.3">
      <c r="B39" s="331" t="s">
        <v>54</v>
      </c>
      <c r="C39" s="340"/>
      <c r="D39" s="340"/>
      <c r="E39" s="340"/>
      <c r="F39" s="341"/>
    </row>
    <row r="40" spans="2:6" x14ac:dyDescent="0.25">
      <c r="B40" s="315" t="s">
        <v>241</v>
      </c>
      <c r="C40" s="342">
        <f>'Kapitalbas och kapitaltäckning'!M70</f>
        <v>0</v>
      </c>
      <c r="D40" s="342">
        <f>'Kapitalbas och kapitaltäckning'!N70</f>
        <v>0</v>
      </c>
      <c r="E40" s="342">
        <f>'Kapitalbas och kapitaltäckning'!O70</f>
        <v>0</v>
      </c>
      <c r="F40" s="343">
        <f>'Kapitalbas och kapitaltäckning'!P70</f>
        <v>0</v>
      </c>
    </row>
    <row r="41" spans="2:6" x14ac:dyDescent="0.25">
      <c r="B41" s="318" t="s">
        <v>175</v>
      </c>
      <c r="C41" s="342">
        <f>'Kapitalbas och kapitaltäckning'!M71</f>
        <v>350</v>
      </c>
      <c r="D41" s="342">
        <f>'Kapitalbas och kapitaltäckning'!N71</f>
        <v>350</v>
      </c>
      <c r="E41" s="342">
        <f>'Kapitalbas och kapitaltäckning'!O71</f>
        <v>350</v>
      </c>
      <c r="F41" s="343">
        <f>'Kapitalbas och kapitaltäckning'!P71</f>
        <v>350</v>
      </c>
    </row>
    <row r="42" spans="2:6" x14ac:dyDescent="0.25">
      <c r="B42" s="321" t="s">
        <v>262</v>
      </c>
      <c r="C42" s="342">
        <f>'Kapitalbas och kapitaltäckning'!M40</f>
        <v>350</v>
      </c>
      <c r="D42" s="342">
        <f>'Kapitalbas och kapitaltäckning'!N40</f>
        <v>350</v>
      </c>
      <c r="E42" s="342">
        <f>'Kapitalbas och kapitaltäckning'!O40</f>
        <v>350</v>
      </c>
      <c r="F42" s="343">
        <f>'Kapitalbas och kapitaltäckning'!P40</f>
        <v>350</v>
      </c>
    </row>
    <row r="43" spans="2:6" x14ac:dyDescent="0.25">
      <c r="B43" s="321" t="s">
        <v>263</v>
      </c>
      <c r="C43" s="337">
        <f>'Kapitalbas och kapitaltäckning'!M55</f>
        <v>0</v>
      </c>
      <c r="D43" s="337">
        <f>'Kapitalbas och kapitaltäckning'!N55</f>
        <v>0</v>
      </c>
      <c r="E43" s="337">
        <f>'Kapitalbas och kapitaltäckning'!O55</f>
        <v>0</v>
      </c>
      <c r="F43" s="344">
        <f>'Kapitalbas och kapitaltäckning'!P55</f>
        <v>0</v>
      </c>
    </row>
    <row r="44" spans="2:6" x14ac:dyDescent="0.25">
      <c r="B44" s="321" t="s">
        <v>264</v>
      </c>
      <c r="C44" s="322">
        <f>'Kapitalbas och kapitaltäckning'!M61</f>
        <v>0</v>
      </c>
      <c r="D44" s="322">
        <f>'Kapitalbas och kapitaltäckning'!N61</f>
        <v>0</v>
      </c>
      <c r="E44" s="322">
        <f>'Kapitalbas och kapitaltäckning'!O61</f>
        <v>0</v>
      </c>
      <c r="F44" s="323">
        <f>'Kapitalbas och kapitaltäckning'!P61</f>
        <v>0</v>
      </c>
    </row>
    <row r="45" spans="2:6" x14ac:dyDescent="0.25">
      <c r="B45" s="321" t="s">
        <v>169</v>
      </c>
      <c r="C45" s="322">
        <f>'Kapitalbas och kapitaltäckning'!M63</f>
        <v>0</v>
      </c>
      <c r="D45" s="322">
        <f>'Kapitalbas och kapitaltäckning'!N63</f>
        <v>0</v>
      </c>
      <c r="E45" s="322">
        <f>'Kapitalbas och kapitaltäckning'!O63</f>
        <v>0</v>
      </c>
      <c r="F45" s="323">
        <f>'Kapitalbas och kapitaltäckning'!P63</f>
        <v>0</v>
      </c>
    </row>
    <row r="46" spans="2:6" ht="15.75" thickBot="1" x14ac:dyDescent="0.3">
      <c r="B46" s="324" t="s">
        <v>265</v>
      </c>
      <c r="C46" s="325">
        <f>C40-C41</f>
        <v>-350</v>
      </c>
      <c r="D46" s="325">
        <f t="shared" ref="D46:F46" si="1">D40-D41</f>
        <v>-350</v>
      </c>
      <c r="E46" s="325">
        <f>E40-E41</f>
        <v>-350</v>
      </c>
      <c r="F46" s="326">
        <f t="shared" si="1"/>
        <v>-350</v>
      </c>
    </row>
    <row r="53" spans="8:8" x14ac:dyDescent="0.25">
      <c r="H53" s="330"/>
    </row>
    <row r="54" spans="8:8" x14ac:dyDescent="0.25">
      <c r="H54" t="s">
        <v>267</v>
      </c>
    </row>
  </sheetData>
  <conditionalFormatting sqref="C30:F30 C38:F38 C46:F46">
    <cfRule type="cellIs" dxfId="11" priority="1" operator="equal">
      <formula>0</formula>
    </cfRule>
    <cfRule type="cellIs" dxfId="10" priority="2" operator="lessThan">
      <formula>0</formula>
    </cfRule>
    <cfRule type="cellIs" dxfId="9" priority="3" operator="greaterThan">
      <formula>0</formula>
    </cfRule>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FDD89-570E-4A3F-9D77-96816B8ED4CB}">
  <sheetPr>
    <tabColor theme="3" tint="0.749992370372631"/>
  </sheetPr>
  <dimension ref="A1:H54"/>
  <sheetViews>
    <sheetView showGridLines="0" zoomScale="120" zoomScaleNormal="120" workbookViewId="0">
      <selection activeCell="B39" sqref="B39"/>
    </sheetView>
  </sheetViews>
  <sheetFormatPr defaultRowHeight="15" x14ac:dyDescent="0.25"/>
  <cols>
    <col min="1" max="1" width="6.85546875" customWidth="1"/>
    <col min="2" max="2" width="59.85546875" customWidth="1"/>
    <col min="3" max="6" width="18.28515625" customWidth="1"/>
    <col min="7" max="7" width="5.140625" style="208" customWidth="1"/>
    <col min="16" max="16" width="8.7109375" customWidth="1"/>
  </cols>
  <sheetData>
    <row r="1" spans="1:7" x14ac:dyDescent="0.25">
      <c r="B1" s="8"/>
      <c r="C1" s="8"/>
      <c r="D1" s="8"/>
      <c r="E1" s="8"/>
      <c r="F1" s="8"/>
    </row>
    <row r="4" spans="1:7" x14ac:dyDescent="0.25">
      <c r="B4" s="14" t="s">
        <v>43</v>
      </c>
      <c r="C4" s="209"/>
      <c r="D4" s="17"/>
    </row>
    <row r="5" spans="1:7" x14ac:dyDescent="0.25">
      <c r="B5" s="210"/>
      <c r="C5" s="20"/>
      <c r="D5" s="20"/>
      <c r="E5" s="20"/>
      <c r="F5" s="148"/>
    </row>
    <row r="6" spans="1:7" ht="15.6" customHeight="1" x14ac:dyDescent="0.25">
      <c r="B6" s="150" t="s">
        <v>268</v>
      </c>
      <c r="C6" s="19"/>
      <c r="D6" s="20"/>
      <c r="E6" s="20"/>
      <c r="F6" s="148"/>
    </row>
    <row r="7" spans="1:7" ht="15.6" customHeight="1" x14ac:dyDescent="0.25">
      <c r="B7" s="148"/>
      <c r="C7" s="148"/>
      <c r="D7" s="20"/>
      <c r="E7" s="20"/>
      <c r="F7" s="211"/>
    </row>
    <row r="8" spans="1:7" ht="15.6" customHeight="1" x14ac:dyDescent="0.25">
      <c r="B8" s="22" t="s">
        <v>50</v>
      </c>
      <c r="C8" s="212" t="s">
        <v>51</v>
      </c>
      <c r="D8" s="20"/>
      <c r="E8" s="232"/>
      <c r="F8" s="148"/>
    </row>
    <row r="9" spans="1:7" x14ac:dyDescent="0.25">
      <c r="B9" s="232"/>
      <c r="C9" s="232"/>
      <c r="D9" s="232"/>
      <c r="E9" s="232"/>
      <c r="F9" s="232"/>
    </row>
    <row r="10" spans="1:7" x14ac:dyDescent="0.25">
      <c r="A10" s="213"/>
      <c r="B10" s="232"/>
      <c r="C10" s="232"/>
      <c r="D10" s="232"/>
      <c r="E10" s="232"/>
      <c r="F10" s="232"/>
      <c r="G10" s="214"/>
    </row>
    <row r="11" spans="1:7" ht="18" customHeight="1" thickBot="1" x14ac:dyDescent="0.3">
      <c r="A11" s="213"/>
      <c r="B11" s="234" t="s">
        <v>258</v>
      </c>
      <c r="C11" s="219"/>
      <c r="D11" s="219"/>
      <c r="E11" s="219"/>
      <c r="F11" s="219"/>
      <c r="G11" s="214"/>
    </row>
    <row r="12" spans="1:7" ht="18" customHeight="1" thickBot="1" x14ac:dyDescent="0.3">
      <c r="A12" s="213"/>
      <c r="B12" s="299" t="s">
        <v>259</v>
      </c>
      <c r="C12" s="300">
        <v>2025</v>
      </c>
      <c r="D12" s="300" t="s">
        <v>55</v>
      </c>
      <c r="E12" s="300" t="s">
        <v>56</v>
      </c>
      <c r="F12" s="301" t="s">
        <v>57</v>
      </c>
      <c r="G12" s="214"/>
    </row>
    <row r="13" spans="1:7" x14ac:dyDescent="0.25">
      <c r="A13" s="213"/>
      <c r="B13" s="302" t="s">
        <v>260</v>
      </c>
      <c r="C13" s="303">
        <f>'Kapitalbas och kapitaltäckning'!C18</f>
        <v>0</v>
      </c>
      <c r="D13" s="303">
        <f>'Kapitalbas och kapitaltäckning'!D18</f>
        <v>0</v>
      </c>
      <c r="E13" s="303">
        <f>'Kapitalbas och kapitaltäckning'!E18</f>
        <v>0</v>
      </c>
      <c r="F13" s="304">
        <f>'Kapitalbas och kapitaltäckning'!F18</f>
        <v>0</v>
      </c>
      <c r="G13" s="214"/>
    </row>
    <row r="14" spans="1:7" x14ac:dyDescent="0.25">
      <c r="A14" s="213"/>
      <c r="B14" s="305" t="s">
        <v>218</v>
      </c>
      <c r="C14" s="306">
        <f>'Kapitalbas och kapitaltäckning'!C19</f>
        <v>0</v>
      </c>
      <c r="D14" s="306">
        <f>'Kapitalbas och kapitaltäckning'!D19</f>
        <v>0</v>
      </c>
      <c r="E14" s="306">
        <f>'Kapitalbas och kapitaltäckning'!E19</f>
        <v>0</v>
      </c>
      <c r="F14" s="307">
        <f>'Kapitalbas och kapitaltäckning'!F19</f>
        <v>0</v>
      </c>
      <c r="G14" s="214"/>
    </row>
    <row r="15" spans="1:7" x14ac:dyDescent="0.25">
      <c r="A15" s="213"/>
      <c r="B15" s="305" t="s">
        <v>142</v>
      </c>
      <c r="C15" s="306">
        <f>'Kapitalbas och kapitaltäckning'!C20</f>
        <v>0</v>
      </c>
      <c r="D15" s="306">
        <f>'Kapitalbas och kapitaltäckning'!D20</f>
        <v>0</v>
      </c>
      <c r="E15" s="306">
        <f>'Kapitalbas och kapitaltäckning'!E20</f>
        <v>0</v>
      </c>
      <c r="F15" s="307">
        <f>'Kapitalbas och kapitaltäckning'!F20</f>
        <v>0</v>
      </c>
      <c r="G15" s="214"/>
    </row>
    <row r="16" spans="1:7" x14ac:dyDescent="0.25">
      <c r="A16" s="213"/>
      <c r="B16" s="305" t="s">
        <v>219</v>
      </c>
      <c r="C16" s="306">
        <f>'Kapitalbas och kapitaltäckning'!C21</f>
        <v>0</v>
      </c>
      <c r="D16" s="306">
        <f>'Kapitalbas och kapitaltäckning'!D21</f>
        <v>0</v>
      </c>
      <c r="E16" s="306">
        <f>'Kapitalbas och kapitaltäckning'!E21</f>
        <v>0</v>
      </c>
      <c r="F16" s="307">
        <f>'Kapitalbas och kapitaltäckning'!F21</f>
        <v>0</v>
      </c>
      <c r="G16" s="214"/>
    </row>
    <row r="17" spans="1:7" ht="24" x14ac:dyDescent="0.25">
      <c r="A17" s="213"/>
      <c r="B17" s="308" t="s">
        <v>220</v>
      </c>
      <c r="C17" s="306">
        <f>'Kapitalbas och kapitaltäckning'!C22</f>
        <v>0</v>
      </c>
      <c r="D17" s="306">
        <f>'Kapitalbas och kapitaltäckning'!D22</f>
        <v>0</v>
      </c>
      <c r="E17" s="306">
        <f>'Kapitalbas och kapitaltäckning'!E22</f>
        <v>0</v>
      </c>
      <c r="F17" s="307">
        <f>'Kapitalbas och kapitaltäckning'!F22</f>
        <v>0</v>
      </c>
      <c r="G17" s="214"/>
    </row>
    <row r="18" spans="1:7" x14ac:dyDescent="0.25">
      <c r="A18" s="213"/>
      <c r="B18" s="305" t="s">
        <v>221</v>
      </c>
      <c r="C18" s="306">
        <f>'Kapitalbas och kapitaltäckning'!C23</f>
        <v>0</v>
      </c>
      <c r="D18" s="306">
        <f>'Kapitalbas och kapitaltäckning'!D23</f>
        <v>0</v>
      </c>
      <c r="E18" s="306">
        <f>'Kapitalbas och kapitaltäckning'!E23</f>
        <v>0</v>
      </c>
      <c r="F18" s="307">
        <f>'Kapitalbas och kapitaltäckning'!F23</f>
        <v>0</v>
      </c>
      <c r="G18" s="214"/>
    </row>
    <row r="19" spans="1:7" x14ac:dyDescent="0.25">
      <c r="A19" s="213"/>
      <c r="B19" s="305" t="s">
        <v>172</v>
      </c>
      <c r="C19" s="306">
        <f>'Kapitalbas och kapitaltäckning'!C24</f>
        <v>0</v>
      </c>
      <c r="D19" s="306">
        <f>'Kapitalbas och kapitaltäckning'!D24</f>
        <v>0</v>
      </c>
      <c r="E19" s="306">
        <f>'Kapitalbas och kapitaltäckning'!E24</f>
        <v>0</v>
      </c>
      <c r="F19" s="307">
        <f>'Kapitalbas och kapitaltäckning'!F24</f>
        <v>0</v>
      </c>
      <c r="G19" s="214"/>
    </row>
    <row r="20" spans="1:7" ht="15.75" thickBot="1" x14ac:dyDescent="0.3">
      <c r="A20" s="213"/>
      <c r="B20" s="309" t="s">
        <v>241</v>
      </c>
      <c r="C20" s="310">
        <f>SUM(C13:C19)</f>
        <v>0</v>
      </c>
      <c r="D20" s="310">
        <f t="shared" ref="D20:F20" si="0">SUM(D13:D19)</f>
        <v>0</v>
      </c>
      <c r="E20" s="310">
        <f t="shared" si="0"/>
        <v>0</v>
      </c>
      <c r="F20" s="311">
        <f t="shared" si="0"/>
        <v>0</v>
      </c>
      <c r="G20" s="214"/>
    </row>
    <row r="21" spans="1:7" x14ac:dyDescent="0.25">
      <c r="A21" s="213"/>
      <c r="B21" s="232"/>
      <c r="C21" s="232"/>
      <c r="D21" s="232"/>
      <c r="E21" s="232"/>
      <c r="F21" s="232"/>
      <c r="G21" s="214"/>
    </row>
    <row r="22" spans="1:7" ht="18" customHeight="1" thickBot="1" x14ac:dyDescent="0.3">
      <c r="B22" s="234" t="s">
        <v>261</v>
      </c>
      <c r="C22" s="232"/>
      <c r="D22" s="232"/>
      <c r="E22" s="232"/>
      <c r="F22" s="232"/>
    </row>
    <row r="23" spans="1:7" ht="18.75" customHeight="1" thickBot="1" x14ac:dyDescent="0.3">
      <c r="B23" s="299" t="s">
        <v>259</v>
      </c>
      <c r="C23" s="300">
        <v>2025</v>
      </c>
      <c r="D23" s="300" t="s">
        <v>55</v>
      </c>
      <c r="E23" s="300" t="s">
        <v>56</v>
      </c>
      <c r="F23" s="301" t="s">
        <v>57</v>
      </c>
    </row>
    <row r="24" spans="1:7" ht="20.25" customHeight="1" thickBot="1" x14ac:dyDescent="0.3">
      <c r="B24" s="312" t="s">
        <v>52</v>
      </c>
      <c r="C24" s="313"/>
      <c r="D24" s="313"/>
      <c r="E24" s="313"/>
      <c r="F24" s="314"/>
    </row>
    <row r="25" spans="1:7" x14ac:dyDescent="0.25">
      <c r="B25" s="315" t="s">
        <v>241</v>
      </c>
      <c r="C25" s="316">
        <f>'Kapitalbas och kapitaltäckning'!C76</f>
        <v>0</v>
      </c>
      <c r="D25" s="316">
        <f>'Kapitalbas och kapitaltäckning'!D76</f>
        <v>0</v>
      </c>
      <c r="E25" s="316">
        <f>'Kapitalbas och kapitaltäckning'!E76</f>
        <v>0</v>
      </c>
      <c r="F25" s="317">
        <f>'Kapitalbas och kapitaltäckning'!F76</f>
        <v>0</v>
      </c>
    </row>
    <row r="26" spans="1:7" x14ac:dyDescent="0.25">
      <c r="B26" s="318" t="s">
        <v>175</v>
      </c>
      <c r="C26" s="319">
        <f>'Kapitalbas och kapitaltäckning'!C77</f>
        <v>350</v>
      </c>
      <c r="D26" s="319">
        <f>'Kapitalbas och kapitaltäckning'!D77</f>
        <v>350</v>
      </c>
      <c r="E26" s="319">
        <f>'Kapitalbas och kapitaltäckning'!E77</f>
        <v>350</v>
      </c>
      <c r="F26" s="320">
        <f>'Kapitalbas och kapitaltäckning'!F77</f>
        <v>350</v>
      </c>
    </row>
    <row r="27" spans="1:7" x14ac:dyDescent="0.25">
      <c r="B27" s="321" t="s">
        <v>262</v>
      </c>
      <c r="C27" s="319">
        <f>'Kapitalbas och kapitaltäckning'!C40</f>
        <v>350</v>
      </c>
      <c r="D27" s="319">
        <f>'Kapitalbas och kapitaltäckning'!D40</f>
        <v>350</v>
      </c>
      <c r="E27" s="319">
        <f>'Kapitalbas och kapitaltäckning'!E40</f>
        <v>350</v>
      </c>
      <c r="F27" s="320">
        <f>'Kapitalbas och kapitaltäckning'!F40</f>
        <v>350</v>
      </c>
    </row>
    <row r="28" spans="1:7" x14ac:dyDescent="0.25">
      <c r="B28" s="321" t="s">
        <v>269</v>
      </c>
      <c r="C28" s="319">
        <f>'Kapitalbas och kapitaltäckning'!C57</f>
        <v>0</v>
      </c>
      <c r="D28" s="319">
        <f>'Kapitalbas och kapitaltäckning'!D57</f>
        <v>0</v>
      </c>
      <c r="E28" s="319">
        <f>'Kapitalbas och kapitaltäckning'!E57</f>
        <v>0</v>
      </c>
      <c r="F28" s="320">
        <f>'Kapitalbas och kapitaltäckning'!F57</f>
        <v>0</v>
      </c>
    </row>
    <row r="29" spans="1:7" x14ac:dyDescent="0.25">
      <c r="B29" s="321" t="s">
        <v>264</v>
      </c>
      <c r="C29" s="322">
        <f>'Kapitalbas och kapitaltäckning'!C61</f>
        <v>0</v>
      </c>
      <c r="D29" s="322">
        <f>'Kapitalbas och kapitaltäckning'!D61</f>
        <v>0</v>
      </c>
      <c r="E29" s="322">
        <f>'Kapitalbas och kapitaltäckning'!E61</f>
        <v>0</v>
      </c>
      <c r="F29" s="323">
        <f>'Kapitalbas och kapitaltäckning'!F61</f>
        <v>0</v>
      </c>
    </row>
    <row r="30" spans="1:7" x14ac:dyDescent="0.25">
      <c r="B30" s="321" t="s">
        <v>169</v>
      </c>
      <c r="C30" s="322">
        <f>'Kapitalbas och kapitaltäckning'!C63</f>
        <v>0</v>
      </c>
      <c r="D30" s="322">
        <f>'Kapitalbas och kapitaltäckning'!D63</f>
        <v>0</v>
      </c>
      <c r="E30" s="322">
        <f>'Kapitalbas och kapitaltäckning'!E63</f>
        <v>0</v>
      </c>
      <c r="F30" s="323">
        <f>'Kapitalbas och kapitaltäckning'!F63</f>
        <v>0</v>
      </c>
    </row>
    <row r="31" spans="1:7" ht="15.75" thickBot="1" x14ac:dyDescent="0.3">
      <c r="B31" s="324" t="s">
        <v>265</v>
      </c>
      <c r="C31" s="325">
        <f>C25-C26</f>
        <v>-350</v>
      </c>
      <c r="D31" s="325">
        <f>D25-D26</f>
        <v>-350</v>
      </c>
      <c r="E31" s="325">
        <f>E25-E26</f>
        <v>-350</v>
      </c>
      <c r="F31" s="326">
        <f>F25-F26</f>
        <v>-350</v>
      </c>
    </row>
    <row r="32" spans="1:7" ht="20.25" customHeight="1" thickBot="1" x14ac:dyDescent="0.3">
      <c r="B32" s="327" t="s">
        <v>266</v>
      </c>
      <c r="C32" s="328"/>
      <c r="D32" s="328"/>
      <c r="E32" s="328"/>
      <c r="F32" s="329"/>
    </row>
    <row r="33" spans="2:6" x14ac:dyDescent="0.25">
      <c r="B33" s="315" t="s">
        <v>241</v>
      </c>
      <c r="C33" s="316">
        <f>'Kapitalbas och kapitaltäckning'!H76</f>
        <v>0</v>
      </c>
      <c r="D33" s="316">
        <f>'Kapitalbas och kapitaltäckning'!I76</f>
        <v>0</v>
      </c>
      <c r="E33" s="316">
        <f>'Kapitalbas och kapitaltäckning'!J76</f>
        <v>0</v>
      </c>
      <c r="F33" s="317">
        <f>'Kapitalbas och kapitaltäckning'!K76</f>
        <v>0</v>
      </c>
    </row>
    <row r="34" spans="2:6" x14ac:dyDescent="0.25">
      <c r="B34" s="318" t="s">
        <v>175</v>
      </c>
      <c r="C34" s="319">
        <f>'Kapitalbas och kapitaltäckning'!H77</f>
        <v>350</v>
      </c>
      <c r="D34" s="319">
        <f>'Kapitalbas och kapitaltäckning'!I77</f>
        <v>350</v>
      </c>
      <c r="E34" s="319">
        <f>'Kapitalbas och kapitaltäckning'!J77</f>
        <v>350</v>
      </c>
      <c r="F34" s="320">
        <f>'Kapitalbas och kapitaltäckning'!K77</f>
        <v>350</v>
      </c>
    </row>
    <row r="35" spans="2:6" x14ac:dyDescent="0.25">
      <c r="B35" s="321" t="s">
        <v>262</v>
      </c>
      <c r="C35" s="319">
        <f>'Kapitalbas och kapitaltäckning'!H40</f>
        <v>350</v>
      </c>
      <c r="D35" s="319">
        <f>'Kapitalbas och kapitaltäckning'!I40</f>
        <v>350</v>
      </c>
      <c r="E35" s="319">
        <f>'Kapitalbas och kapitaltäckning'!J40</f>
        <v>350</v>
      </c>
      <c r="F35" s="320">
        <f>'Kapitalbas och kapitaltäckning'!K40</f>
        <v>350</v>
      </c>
    </row>
    <row r="36" spans="2:6" x14ac:dyDescent="0.25">
      <c r="B36" s="321" t="s">
        <v>269</v>
      </c>
      <c r="C36" s="319">
        <f>'Kapitalbas och kapitaltäckning'!H57</f>
        <v>0</v>
      </c>
      <c r="D36" s="319">
        <f>'Kapitalbas och kapitaltäckning'!I57</f>
        <v>0</v>
      </c>
      <c r="E36" s="319">
        <f>'Kapitalbas och kapitaltäckning'!J57</f>
        <v>0</v>
      </c>
      <c r="F36" s="320">
        <f>'Kapitalbas och kapitaltäckning'!K57</f>
        <v>0</v>
      </c>
    </row>
    <row r="37" spans="2:6" x14ac:dyDescent="0.25">
      <c r="B37" s="321" t="s">
        <v>264</v>
      </c>
      <c r="C37" s="322">
        <f>'Kapitalbas och kapitaltäckning'!H61</f>
        <v>0</v>
      </c>
      <c r="D37" s="322">
        <f>'Kapitalbas och kapitaltäckning'!I61</f>
        <v>0</v>
      </c>
      <c r="E37" s="322">
        <f>'Kapitalbas och kapitaltäckning'!J61</f>
        <v>0</v>
      </c>
      <c r="F37" s="323">
        <f>'Kapitalbas och kapitaltäckning'!K61</f>
        <v>0</v>
      </c>
    </row>
    <row r="38" spans="2:6" x14ac:dyDescent="0.25">
      <c r="B38" s="321" t="s">
        <v>284</v>
      </c>
      <c r="C38" s="322">
        <f>'Kapitalbas och kapitaltäckning'!H63</f>
        <v>0</v>
      </c>
      <c r="D38" s="322">
        <f>'Kapitalbas och kapitaltäckning'!I63</f>
        <v>0</v>
      </c>
      <c r="E38" s="322">
        <f>'Kapitalbas och kapitaltäckning'!J63</f>
        <v>0</v>
      </c>
      <c r="F38" s="323">
        <f>'Kapitalbas och kapitaltäckning'!K63</f>
        <v>0</v>
      </c>
    </row>
    <row r="39" spans="2:6" ht="15.75" thickBot="1" x14ac:dyDescent="0.3">
      <c r="B39" s="324" t="s">
        <v>265</v>
      </c>
      <c r="C39" s="325">
        <f>C33-C34</f>
        <v>-350</v>
      </c>
      <c r="D39" s="325">
        <f>D33-D34</f>
        <v>-350</v>
      </c>
      <c r="E39" s="325">
        <f>E33-E34</f>
        <v>-350</v>
      </c>
      <c r="F39" s="326">
        <f>F33-F34</f>
        <v>-350</v>
      </c>
    </row>
    <row r="40" spans="2:6" ht="20.25" customHeight="1" thickBot="1" x14ac:dyDescent="0.3">
      <c r="B40" s="327" t="s">
        <v>54</v>
      </c>
      <c r="C40" s="328"/>
      <c r="D40" s="328"/>
      <c r="E40" s="328"/>
      <c r="F40" s="329"/>
    </row>
    <row r="41" spans="2:6" x14ac:dyDescent="0.25">
      <c r="B41" s="315" t="s">
        <v>241</v>
      </c>
      <c r="C41" s="316">
        <f>'Kapitalbas och kapitaltäckning'!M76</f>
        <v>0</v>
      </c>
      <c r="D41" s="316">
        <f>'Kapitalbas och kapitaltäckning'!N76</f>
        <v>0</v>
      </c>
      <c r="E41" s="316">
        <f>'Kapitalbas och kapitaltäckning'!O76</f>
        <v>0</v>
      </c>
      <c r="F41" s="317">
        <f>'Kapitalbas och kapitaltäckning'!P76</f>
        <v>0</v>
      </c>
    </row>
    <row r="42" spans="2:6" x14ac:dyDescent="0.25">
      <c r="B42" s="318" t="s">
        <v>175</v>
      </c>
      <c r="C42" s="319">
        <f>'Kapitalbas och kapitaltäckning'!M77</f>
        <v>350</v>
      </c>
      <c r="D42" s="319">
        <f>'Kapitalbas och kapitaltäckning'!N77</f>
        <v>350</v>
      </c>
      <c r="E42" s="319">
        <f>'Kapitalbas och kapitaltäckning'!O77</f>
        <v>350</v>
      </c>
      <c r="F42" s="320">
        <f>'Kapitalbas och kapitaltäckning'!P77</f>
        <v>350</v>
      </c>
    </row>
    <row r="43" spans="2:6" x14ac:dyDescent="0.25">
      <c r="B43" s="321" t="s">
        <v>262</v>
      </c>
      <c r="C43" s="319">
        <f>'Kapitalbas och kapitaltäckning'!M40</f>
        <v>350</v>
      </c>
      <c r="D43" s="319">
        <f>'Kapitalbas och kapitaltäckning'!N40</f>
        <v>350</v>
      </c>
      <c r="E43" s="319">
        <f>'Kapitalbas och kapitaltäckning'!O40</f>
        <v>350</v>
      </c>
      <c r="F43" s="320">
        <f>'Kapitalbas och kapitaltäckning'!P40</f>
        <v>350</v>
      </c>
    </row>
    <row r="44" spans="2:6" x14ac:dyDescent="0.25">
      <c r="B44" s="321" t="s">
        <v>269</v>
      </c>
      <c r="C44" s="319">
        <f>'Kapitalbas och kapitaltäckning'!M57</f>
        <v>0</v>
      </c>
      <c r="D44" s="319">
        <f>'Kapitalbas och kapitaltäckning'!N57</f>
        <v>0</v>
      </c>
      <c r="E44" s="319">
        <f>'Kapitalbas och kapitaltäckning'!O57</f>
        <v>0</v>
      </c>
      <c r="F44" s="320">
        <f>'Kapitalbas och kapitaltäckning'!P57</f>
        <v>0</v>
      </c>
    </row>
    <row r="45" spans="2:6" x14ac:dyDescent="0.25">
      <c r="B45" s="321" t="s">
        <v>264</v>
      </c>
      <c r="C45" s="322">
        <f>'Kapitalbas och kapitaltäckning'!M61</f>
        <v>0</v>
      </c>
      <c r="D45" s="322">
        <f>'Kapitalbas och kapitaltäckning'!N61</f>
        <v>0</v>
      </c>
      <c r="E45" s="322">
        <f>'Kapitalbas och kapitaltäckning'!O61</f>
        <v>0</v>
      </c>
      <c r="F45" s="323">
        <f>'Kapitalbas och kapitaltäckning'!P61</f>
        <v>0</v>
      </c>
    </row>
    <row r="46" spans="2:6" x14ac:dyDescent="0.25">
      <c r="B46" s="321" t="s">
        <v>284</v>
      </c>
      <c r="C46" s="322">
        <f>'Kapitalbas och kapitaltäckning'!M63</f>
        <v>0</v>
      </c>
      <c r="D46" s="322">
        <f>'Kapitalbas och kapitaltäckning'!N63</f>
        <v>0</v>
      </c>
      <c r="E46" s="322">
        <f>'Kapitalbas och kapitaltäckning'!O63</f>
        <v>0</v>
      </c>
      <c r="F46" s="323">
        <f>'Kapitalbas och kapitaltäckning'!P63</f>
        <v>0</v>
      </c>
    </row>
    <row r="47" spans="2:6" ht="15.75" thickBot="1" x14ac:dyDescent="0.3">
      <c r="B47" s="324" t="s">
        <v>265</v>
      </c>
      <c r="C47" s="325">
        <f>C41-C42</f>
        <v>-350</v>
      </c>
      <c r="D47" s="325">
        <f t="shared" ref="D47:F47" si="1">D41-D42</f>
        <v>-350</v>
      </c>
      <c r="E47" s="325">
        <f t="shared" si="1"/>
        <v>-350</v>
      </c>
      <c r="F47" s="326">
        <f t="shared" si="1"/>
        <v>-350</v>
      </c>
    </row>
    <row r="54" spans="8:8" x14ac:dyDescent="0.25">
      <c r="H54" s="330" t="s">
        <v>267</v>
      </c>
    </row>
  </sheetData>
  <conditionalFormatting sqref="C31:F31 C39:F39 C47:F47">
    <cfRule type="cellIs" dxfId="8" priority="1" operator="equal">
      <formula>0</formula>
    </cfRule>
    <cfRule type="cellIs" dxfId="7" priority="2" operator="lessThan">
      <formula>0</formula>
    </cfRule>
    <cfRule type="cellIs" dxfId="6" priority="3" operator="greaterThan">
      <formula>0</formula>
    </cfRule>
  </conditionalFormatting>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BA6FA-584B-411B-A127-DF6C2DC86905}">
  <sheetPr>
    <tabColor theme="3" tint="0.499984740745262"/>
  </sheetPr>
  <dimension ref="A1:H53"/>
  <sheetViews>
    <sheetView showGridLines="0" tabSelected="1" zoomScale="90" zoomScaleNormal="90" workbookViewId="0">
      <selection activeCell="B48" sqref="B48"/>
    </sheetView>
  </sheetViews>
  <sheetFormatPr defaultRowHeight="15" x14ac:dyDescent="0.25"/>
  <cols>
    <col min="1" max="1" width="6.28515625" customWidth="1"/>
    <col min="2" max="2" width="53" customWidth="1"/>
    <col min="3" max="6" width="18.28515625" customWidth="1"/>
    <col min="7" max="7" width="5.140625" style="208" customWidth="1"/>
  </cols>
  <sheetData>
    <row r="1" spans="1:7" x14ac:dyDescent="0.25">
      <c r="B1" s="8"/>
      <c r="C1" s="8"/>
      <c r="D1" s="8"/>
      <c r="E1" s="8"/>
      <c r="F1" s="8"/>
    </row>
    <row r="4" spans="1:7" x14ac:dyDescent="0.25">
      <c r="B4" s="14" t="s">
        <v>43</v>
      </c>
      <c r="C4" s="209"/>
      <c r="D4" s="17"/>
    </row>
    <row r="5" spans="1:7" x14ac:dyDescent="0.25">
      <c r="B5" s="210"/>
      <c r="E5" s="20"/>
      <c r="F5" s="148"/>
    </row>
    <row r="6" spans="1:7" ht="15.6" customHeight="1" x14ac:dyDescent="0.25">
      <c r="B6" s="150" t="s">
        <v>270</v>
      </c>
      <c r="C6" s="20"/>
      <c r="D6" s="20"/>
      <c r="E6" s="20"/>
      <c r="F6" s="148"/>
    </row>
    <row r="7" spans="1:7" ht="15.6" customHeight="1" x14ac:dyDescent="0.25">
      <c r="B7" s="148"/>
      <c r="C7" s="20"/>
      <c r="D7" s="20"/>
      <c r="E7" s="20"/>
      <c r="F7" s="211"/>
    </row>
    <row r="8" spans="1:7" ht="15.6" customHeight="1" x14ac:dyDescent="0.25">
      <c r="B8" s="22" t="s">
        <v>50</v>
      </c>
      <c r="C8" s="212" t="s">
        <v>51</v>
      </c>
      <c r="D8" s="20"/>
      <c r="E8" s="232"/>
      <c r="F8" s="148"/>
    </row>
    <row r="9" spans="1:7" x14ac:dyDescent="0.25">
      <c r="A9" s="213"/>
      <c r="B9" s="232"/>
      <c r="C9" s="232"/>
      <c r="D9" s="232"/>
      <c r="E9" s="232"/>
      <c r="F9" s="232"/>
      <c r="G9" s="214"/>
    </row>
    <row r="10" spans="1:7" ht="20.25" customHeight="1" thickBot="1" x14ac:dyDescent="0.3">
      <c r="A10" s="213"/>
      <c r="B10" s="234" t="s">
        <v>258</v>
      </c>
      <c r="C10" s="219"/>
      <c r="D10" s="219"/>
      <c r="E10" s="219"/>
      <c r="F10" s="219"/>
      <c r="G10" s="214"/>
    </row>
    <row r="11" spans="1:7" ht="18.75" customHeight="1" thickBot="1" x14ac:dyDescent="0.3">
      <c r="A11" s="213"/>
      <c r="B11" s="299" t="s">
        <v>259</v>
      </c>
      <c r="C11" s="300">
        <v>2025</v>
      </c>
      <c r="D11" s="300" t="s">
        <v>55</v>
      </c>
      <c r="E11" s="300" t="s">
        <v>56</v>
      </c>
      <c r="F11" s="301" t="s">
        <v>57</v>
      </c>
      <c r="G11" s="214"/>
    </row>
    <row r="12" spans="1:7" x14ac:dyDescent="0.25">
      <c r="A12" s="213"/>
      <c r="B12" s="302" t="s">
        <v>260</v>
      </c>
      <c r="C12" s="303">
        <f>'Kapitalbas och kapitaltäckning'!C18</f>
        <v>0</v>
      </c>
      <c r="D12" s="303">
        <f>'Kapitalbas och kapitaltäckning'!D18</f>
        <v>0</v>
      </c>
      <c r="E12" s="303">
        <f>'Kapitalbas och kapitaltäckning'!E18</f>
        <v>0</v>
      </c>
      <c r="F12" s="304">
        <f>'Kapitalbas och kapitaltäckning'!F18</f>
        <v>0</v>
      </c>
      <c r="G12" s="214"/>
    </row>
    <row r="13" spans="1:7" x14ac:dyDescent="0.25">
      <c r="A13" s="213"/>
      <c r="B13" s="305" t="s">
        <v>218</v>
      </c>
      <c r="C13" s="306">
        <f>'Kapitalbas och kapitaltäckning'!C19</f>
        <v>0</v>
      </c>
      <c r="D13" s="306">
        <f>'Kapitalbas och kapitaltäckning'!D19</f>
        <v>0</v>
      </c>
      <c r="E13" s="306">
        <f>'Kapitalbas och kapitaltäckning'!E19</f>
        <v>0</v>
      </c>
      <c r="F13" s="307">
        <f>'Kapitalbas och kapitaltäckning'!F19</f>
        <v>0</v>
      </c>
      <c r="G13" s="214"/>
    </row>
    <row r="14" spans="1:7" x14ac:dyDescent="0.25">
      <c r="A14" s="213"/>
      <c r="B14" s="305" t="s">
        <v>142</v>
      </c>
      <c r="C14" s="306">
        <f>'Kapitalbas och kapitaltäckning'!C20</f>
        <v>0</v>
      </c>
      <c r="D14" s="306">
        <f>'Kapitalbas och kapitaltäckning'!D20</f>
        <v>0</v>
      </c>
      <c r="E14" s="306">
        <f>'Kapitalbas och kapitaltäckning'!E20</f>
        <v>0</v>
      </c>
      <c r="F14" s="307">
        <f>'Kapitalbas och kapitaltäckning'!F20</f>
        <v>0</v>
      </c>
      <c r="G14" s="214"/>
    </row>
    <row r="15" spans="1:7" x14ac:dyDescent="0.25">
      <c r="A15" s="213"/>
      <c r="B15" s="305" t="s">
        <v>219</v>
      </c>
      <c r="C15" s="306">
        <f>'Kapitalbas och kapitaltäckning'!C21</f>
        <v>0</v>
      </c>
      <c r="D15" s="306">
        <f>'Kapitalbas och kapitaltäckning'!D21</f>
        <v>0</v>
      </c>
      <c r="E15" s="306">
        <f>'Kapitalbas och kapitaltäckning'!E21</f>
        <v>0</v>
      </c>
      <c r="F15" s="307">
        <f>'Kapitalbas och kapitaltäckning'!F21</f>
        <v>0</v>
      </c>
      <c r="G15" s="214"/>
    </row>
    <row r="16" spans="1:7" ht="24" x14ac:dyDescent="0.25">
      <c r="A16" s="213"/>
      <c r="B16" s="308" t="s">
        <v>220</v>
      </c>
      <c r="C16" s="306">
        <f>'Kapitalbas och kapitaltäckning'!C22</f>
        <v>0</v>
      </c>
      <c r="D16" s="306">
        <f>'Kapitalbas och kapitaltäckning'!D22</f>
        <v>0</v>
      </c>
      <c r="E16" s="306">
        <f>'Kapitalbas och kapitaltäckning'!E22</f>
        <v>0</v>
      </c>
      <c r="F16" s="307">
        <f>'Kapitalbas och kapitaltäckning'!F22</f>
        <v>0</v>
      </c>
      <c r="G16" s="214"/>
    </row>
    <row r="17" spans="1:7" x14ac:dyDescent="0.25">
      <c r="A17" s="213"/>
      <c r="B17" s="305" t="s">
        <v>221</v>
      </c>
      <c r="C17" s="306">
        <f>'Kapitalbas och kapitaltäckning'!C23</f>
        <v>0</v>
      </c>
      <c r="D17" s="306">
        <f>'Kapitalbas och kapitaltäckning'!D23</f>
        <v>0</v>
      </c>
      <c r="E17" s="306">
        <f>'Kapitalbas och kapitaltäckning'!E23</f>
        <v>0</v>
      </c>
      <c r="F17" s="307">
        <f>'Kapitalbas och kapitaltäckning'!F23</f>
        <v>0</v>
      </c>
      <c r="G17" s="214"/>
    </row>
    <row r="18" spans="1:7" x14ac:dyDescent="0.25">
      <c r="A18" s="213"/>
      <c r="B18" s="305" t="s">
        <v>172</v>
      </c>
      <c r="C18" s="306">
        <f>'Kapitalbas och kapitaltäckning'!C24</f>
        <v>0</v>
      </c>
      <c r="D18" s="306">
        <f>'Kapitalbas och kapitaltäckning'!D24</f>
        <v>0</v>
      </c>
      <c r="E18" s="306">
        <f>'Kapitalbas och kapitaltäckning'!E24</f>
        <v>0</v>
      </c>
      <c r="F18" s="307">
        <f>'Kapitalbas och kapitaltäckning'!F24</f>
        <v>0</v>
      </c>
      <c r="G18" s="214"/>
    </row>
    <row r="19" spans="1:7" ht="15.75" thickBot="1" x14ac:dyDescent="0.3">
      <c r="A19" s="213"/>
      <c r="B19" s="309" t="s">
        <v>241</v>
      </c>
      <c r="C19" s="310">
        <f>SUM(C12:C18)</f>
        <v>0</v>
      </c>
      <c r="D19" s="310">
        <f t="shared" ref="D19:F19" si="0">SUM(D12:D18)</f>
        <v>0</v>
      </c>
      <c r="E19" s="310">
        <f t="shared" si="0"/>
        <v>0</v>
      </c>
      <c r="F19" s="311">
        <f t="shared" si="0"/>
        <v>0</v>
      </c>
      <c r="G19" s="214"/>
    </row>
    <row r="20" spans="1:7" x14ac:dyDescent="0.25">
      <c r="B20" s="232"/>
      <c r="C20" s="232"/>
      <c r="D20" s="232"/>
      <c r="E20" s="232"/>
      <c r="F20" s="232"/>
    </row>
    <row r="21" spans="1:7" ht="18" customHeight="1" thickBot="1" x14ac:dyDescent="0.3">
      <c r="B21" s="234" t="s">
        <v>261</v>
      </c>
      <c r="C21" s="232"/>
      <c r="D21" s="232"/>
      <c r="E21" s="232"/>
      <c r="F21" s="232"/>
    </row>
    <row r="22" spans="1:7" ht="18.75" customHeight="1" thickBot="1" x14ac:dyDescent="0.3">
      <c r="B22" s="299" t="s">
        <v>259</v>
      </c>
      <c r="C22" s="300">
        <v>2025</v>
      </c>
      <c r="D22" s="300" t="s">
        <v>55</v>
      </c>
      <c r="E22" s="300" t="s">
        <v>56</v>
      </c>
      <c r="F22" s="301" t="s">
        <v>57</v>
      </c>
    </row>
    <row r="23" spans="1:7" ht="21" customHeight="1" thickBot="1" x14ac:dyDescent="0.3">
      <c r="B23" s="331" t="s">
        <v>52</v>
      </c>
      <c r="C23" s="332"/>
      <c r="D23" s="332"/>
      <c r="E23" s="332"/>
      <c r="F23" s="333"/>
    </row>
    <row r="24" spans="1:7" x14ac:dyDescent="0.25">
      <c r="B24" s="315" t="s">
        <v>241</v>
      </c>
      <c r="C24" s="334">
        <f>'Kapitalbas och kapitaltäckning'!C82</f>
        <v>0</v>
      </c>
      <c r="D24" s="334">
        <f>'Kapitalbas och kapitaltäckning'!D82</f>
        <v>0</v>
      </c>
      <c r="E24" s="334">
        <f>'Kapitalbas och kapitaltäckning'!E82</f>
        <v>0</v>
      </c>
      <c r="F24" s="335">
        <f>'Kapitalbas och kapitaltäckning'!F82</f>
        <v>0</v>
      </c>
    </row>
    <row r="25" spans="1:7" x14ac:dyDescent="0.25">
      <c r="B25" s="336" t="s">
        <v>175</v>
      </c>
      <c r="C25" s="337">
        <f>'Kapitalbas och kapitaltäckning'!C83</f>
        <v>350</v>
      </c>
      <c r="D25" s="337">
        <f>'Kapitalbas och kapitaltäckning'!D83</f>
        <v>350</v>
      </c>
      <c r="E25" s="337">
        <f>'Kapitalbas och kapitaltäckning'!E83</f>
        <v>350</v>
      </c>
      <c r="F25" s="338">
        <f>'Kapitalbas och kapitaltäckning'!F83</f>
        <v>350</v>
      </c>
    </row>
    <row r="26" spans="1:7" x14ac:dyDescent="0.25">
      <c r="B26" s="321" t="s">
        <v>262</v>
      </c>
      <c r="C26" s="337">
        <f>'Kapitalbas och kapitaltäckning'!C40</f>
        <v>350</v>
      </c>
      <c r="D26" s="337">
        <f>'Kapitalbas och kapitaltäckning'!D40</f>
        <v>350</v>
      </c>
      <c r="E26" s="337">
        <f>'Kapitalbas och kapitaltäckning'!E40</f>
        <v>350</v>
      </c>
      <c r="F26" s="338">
        <f>'Kapitalbas och kapitaltäckning'!F40</f>
        <v>350</v>
      </c>
    </row>
    <row r="27" spans="1:7" x14ac:dyDescent="0.25">
      <c r="B27" s="321" t="s">
        <v>271</v>
      </c>
      <c r="C27" s="337">
        <f>'Kapitalbas och kapitaltäckning'!C59</f>
        <v>0</v>
      </c>
      <c r="D27" s="337">
        <f>'Kapitalbas och kapitaltäckning'!D59</f>
        <v>0</v>
      </c>
      <c r="E27" s="337">
        <f>'Kapitalbas och kapitaltäckning'!E59</f>
        <v>0</v>
      </c>
      <c r="F27" s="338">
        <f>'Kapitalbas och kapitaltäckning'!F59</f>
        <v>0</v>
      </c>
    </row>
    <row r="28" spans="1:7" x14ac:dyDescent="0.25">
      <c r="B28" s="321" t="s">
        <v>264</v>
      </c>
      <c r="C28" s="322">
        <f>'Kapitalbas och kapitaltäckning'!C61</f>
        <v>0</v>
      </c>
      <c r="D28" s="322">
        <f>'Kapitalbas och kapitaltäckning'!D61</f>
        <v>0</v>
      </c>
      <c r="E28" s="322">
        <f>'Kapitalbas och kapitaltäckning'!E61</f>
        <v>0</v>
      </c>
      <c r="F28" s="323">
        <f>'Kapitalbas och kapitaltäckning'!F61</f>
        <v>0</v>
      </c>
    </row>
    <row r="29" spans="1:7" x14ac:dyDescent="0.25">
      <c r="B29" s="321" t="s">
        <v>276</v>
      </c>
      <c r="C29" s="322">
        <f>'Kapitalbas och kapitaltäckning'!C63</f>
        <v>0</v>
      </c>
      <c r="D29" s="322">
        <f>'Kapitalbas och kapitaltäckning'!D63</f>
        <v>0</v>
      </c>
      <c r="E29" s="322">
        <f>'Kapitalbas och kapitaltäckning'!E63</f>
        <v>0</v>
      </c>
      <c r="F29" s="323">
        <f>'Kapitalbas och kapitaltäckning'!F63</f>
        <v>0</v>
      </c>
    </row>
    <row r="30" spans="1:7" ht="15.75" thickBot="1" x14ac:dyDescent="0.3">
      <c r="B30" s="339" t="s">
        <v>265</v>
      </c>
      <c r="C30" s="325">
        <f>C24-C25</f>
        <v>-350</v>
      </c>
      <c r="D30" s="325">
        <f>D24-D25</f>
        <v>-350</v>
      </c>
      <c r="E30" s="325">
        <f>E24-E25</f>
        <v>-350</v>
      </c>
      <c r="F30" s="326">
        <f>F24-F25</f>
        <v>-350</v>
      </c>
    </row>
    <row r="31" spans="1:7" ht="21" customHeight="1" thickBot="1" x14ac:dyDescent="0.3">
      <c r="B31" s="331" t="s">
        <v>266</v>
      </c>
      <c r="C31" s="340"/>
      <c r="D31" s="340"/>
      <c r="E31" s="340"/>
      <c r="F31" s="341"/>
    </row>
    <row r="32" spans="1:7" x14ac:dyDescent="0.25">
      <c r="B32" s="315" t="s">
        <v>241</v>
      </c>
      <c r="C32" s="342">
        <f>'Kapitalbas och kapitaltäckning'!H82</f>
        <v>0</v>
      </c>
      <c r="D32" s="342">
        <f>'Kapitalbas och kapitaltäckning'!I82</f>
        <v>0</v>
      </c>
      <c r="E32" s="342">
        <f>'Kapitalbas och kapitaltäckning'!J82</f>
        <v>0</v>
      </c>
      <c r="F32" s="343">
        <f>'Kapitalbas och kapitaltäckning'!K82</f>
        <v>0</v>
      </c>
    </row>
    <row r="33" spans="2:6" x14ac:dyDescent="0.25">
      <c r="B33" s="318" t="s">
        <v>175</v>
      </c>
      <c r="C33" s="337">
        <f>'Kapitalbas och kapitaltäckning'!H83</f>
        <v>350</v>
      </c>
      <c r="D33" s="337">
        <f>'Kapitalbas och kapitaltäckning'!I83</f>
        <v>350</v>
      </c>
      <c r="E33" s="337">
        <f>'Kapitalbas och kapitaltäckning'!J83</f>
        <v>350</v>
      </c>
      <c r="F33" s="344">
        <f>'Kapitalbas och kapitaltäckning'!K83</f>
        <v>350</v>
      </c>
    </row>
    <row r="34" spans="2:6" x14ac:dyDescent="0.25">
      <c r="B34" s="321" t="s">
        <v>262</v>
      </c>
      <c r="C34" s="337">
        <f>'Kapitalbas och kapitaltäckning'!H40</f>
        <v>350</v>
      </c>
      <c r="D34" s="337">
        <f>'Kapitalbas och kapitaltäckning'!I40</f>
        <v>350</v>
      </c>
      <c r="E34" s="337">
        <f>'Kapitalbas och kapitaltäckning'!J40</f>
        <v>350</v>
      </c>
      <c r="F34" s="344">
        <f>'Kapitalbas och kapitaltäckning'!K40</f>
        <v>350</v>
      </c>
    </row>
    <row r="35" spans="2:6" x14ac:dyDescent="0.25">
      <c r="B35" s="321" t="s">
        <v>271</v>
      </c>
      <c r="C35" s="337">
        <f>'Kapitalbas och kapitaltäckning'!H59</f>
        <v>0</v>
      </c>
      <c r="D35" s="337">
        <f>'Kapitalbas och kapitaltäckning'!I59</f>
        <v>0</v>
      </c>
      <c r="E35" s="337">
        <f>'Kapitalbas och kapitaltäckning'!J59</f>
        <v>0</v>
      </c>
      <c r="F35" s="344">
        <f>'Kapitalbas och kapitaltäckning'!K59</f>
        <v>0</v>
      </c>
    </row>
    <row r="36" spans="2:6" x14ac:dyDescent="0.25">
      <c r="B36" s="321" t="s">
        <v>264</v>
      </c>
      <c r="C36" s="322">
        <f>'Kapitalbas och kapitaltäckning'!H61</f>
        <v>0</v>
      </c>
      <c r="D36" s="322">
        <f>'Kapitalbas och kapitaltäckning'!I61</f>
        <v>0</v>
      </c>
      <c r="E36" s="322">
        <f>'Kapitalbas och kapitaltäckning'!J61</f>
        <v>0</v>
      </c>
      <c r="F36" s="323">
        <f>'Kapitalbas och kapitaltäckning'!K61</f>
        <v>0</v>
      </c>
    </row>
    <row r="37" spans="2:6" x14ac:dyDescent="0.25">
      <c r="B37" s="321" t="s">
        <v>276</v>
      </c>
      <c r="C37" s="322">
        <f>'Kapitalbas och kapitaltäckning'!H63</f>
        <v>0</v>
      </c>
      <c r="D37" s="322">
        <f>'Kapitalbas och kapitaltäckning'!I63</f>
        <v>0</v>
      </c>
      <c r="E37" s="322">
        <f>'Kapitalbas och kapitaltäckning'!J63</f>
        <v>0</v>
      </c>
      <c r="F37" s="323">
        <f>'Kapitalbas och kapitaltäckning'!K63</f>
        <v>0</v>
      </c>
    </row>
    <row r="38" spans="2:6" ht="15.75" thickBot="1" x14ac:dyDescent="0.3">
      <c r="B38" s="339" t="s">
        <v>265</v>
      </c>
      <c r="C38" s="325">
        <f>C32-C33</f>
        <v>-350</v>
      </c>
      <c r="D38" s="325">
        <f>D32-D33</f>
        <v>-350</v>
      </c>
      <c r="E38" s="325">
        <f>E32-E33</f>
        <v>-350</v>
      </c>
      <c r="F38" s="326">
        <f>F32-F33</f>
        <v>-350</v>
      </c>
    </row>
    <row r="39" spans="2:6" ht="21" customHeight="1" thickBot="1" x14ac:dyDescent="0.3">
      <c r="B39" s="331" t="s">
        <v>54</v>
      </c>
      <c r="C39" s="340"/>
      <c r="D39" s="340"/>
      <c r="E39" s="340"/>
      <c r="F39" s="341"/>
    </row>
    <row r="40" spans="2:6" x14ac:dyDescent="0.25">
      <c r="B40" s="315" t="s">
        <v>241</v>
      </c>
      <c r="C40" s="342">
        <f>'Kapitalbas och kapitaltäckning'!M82</f>
        <v>0</v>
      </c>
      <c r="D40" s="342">
        <f>'Kapitalbas och kapitaltäckning'!N82</f>
        <v>0</v>
      </c>
      <c r="E40" s="342">
        <f>'Kapitalbas och kapitaltäckning'!O82</f>
        <v>0</v>
      </c>
      <c r="F40" s="343">
        <f>'Kapitalbas och kapitaltäckning'!P82</f>
        <v>0</v>
      </c>
    </row>
    <row r="41" spans="2:6" x14ac:dyDescent="0.25">
      <c r="B41" s="318" t="s">
        <v>175</v>
      </c>
      <c r="C41" s="337">
        <f>'Kapitalbas och kapitaltäckning'!M83</f>
        <v>350</v>
      </c>
      <c r="D41" s="337">
        <f>'Kapitalbas och kapitaltäckning'!N83</f>
        <v>350</v>
      </c>
      <c r="E41" s="337">
        <f>'Kapitalbas och kapitaltäckning'!O83</f>
        <v>350</v>
      </c>
      <c r="F41" s="344">
        <f>'Kapitalbas och kapitaltäckning'!P83</f>
        <v>350</v>
      </c>
    </row>
    <row r="42" spans="2:6" x14ac:dyDescent="0.25">
      <c r="B42" s="321" t="s">
        <v>262</v>
      </c>
      <c r="C42" s="337">
        <f>'Kapitalbas och kapitaltäckning'!M40</f>
        <v>350</v>
      </c>
      <c r="D42" s="337">
        <f>'Kapitalbas och kapitaltäckning'!N40</f>
        <v>350</v>
      </c>
      <c r="E42" s="337">
        <f>'Kapitalbas och kapitaltäckning'!O40</f>
        <v>350</v>
      </c>
      <c r="F42" s="344">
        <f>'Kapitalbas och kapitaltäckning'!P40</f>
        <v>350</v>
      </c>
    </row>
    <row r="43" spans="2:6" x14ac:dyDescent="0.25">
      <c r="B43" s="321" t="s">
        <v>271</v>
      </c>
      <c r="C43" s="337">
        <f>'Kapitalbas och kapitaltäckning'!M59</f>
        <v>0</v>
      </c>
      <c r="D43" s="337">
        <f>'Kapitalbas och kapitaltäckning'!N59</f>
        <v>0</v>
      </c>
      <c r="E43" s="337">
        <f>'Kapitalbas och kapitaltäckning'!O59</f>
        <v>0</v>
      </c>
      <c r="F43" s="344">
        <f>'Kapitalbas och kapitaltäckning'!P59</f>
        <v>0</v>
      </c>
    </row>
    <row r="44" spans="2:6" x14ac:dyDescent="0.25">
      <c r="B44" s="321" t="s">
        <v>264</v>
      </c>
      <c r="C44" s="322">
        <f>'Kapitalbas och kapitaltäckning'!M61</f>
        <v>0</v>
      </c>
      <c r="D44" s="322">
        <f>'Kapitalbas och kapitaltäckning'!N61</f>
        <v>0</v>
      </c>
      <c r="E44" s="322">
        <f>'Kapitalbas och kapitaltäckning'!O61</f>
        <v>0</v>
      </c>
      <c r="F44" s="323">
        <f>'Kapitalbas och kapitaltäckning'!P61</f>
        <v>0</v>
      </c>
    </row>
    <row r="45" spans="2:6" x14ac:dyDescent="0.25">
      <c r="B45" s="321" t="s">
        <v>276</v>
      </c>
      <c r="C45" s="322">
        <f>'Kapitalbas och kapitaltäckning'!M63</f>
        <v>0</v>
      </c>
      <c r="D45" s="322">
        <f>'Kapitalbas och kapitaltäckning'!N63</f>
        <v>0</v>
      </c>
      <c r="E45" s="322">
        <f>'Kapitalbas och kapitaltäckning'!O63</f>
        <v>0</v>
      </c>
      <c r="F45" s="323">
        <f>'Kapitalbas och kapitaltäckning'!P63</f>
        <v>0</v>
      </c>
    </row>
    <row r="46" spans="2:6" ht="15.75" thickBot="1" x14ac:dyDescent="0.3">
      <c r="B46" s="324" t="s">
        <v>265</v>
      </c>
      <c r="C46" s="325">
        <f>C40-C41</f>
        <v>-350</v>
      </c>
      <c r="D46" s="325">
        <f t="shared" ref="D46:E46" si="1">D40-D41</f>
        <v>-350</v>
      </c>
      <c r="E46" s="325">
        <f t="shared" si="1"/>
        <v>-350</v>
      </c>
      <c r="F46" s="326">
        <f>F40-F41</f>
        <v>-350</v>
      </c>
    </row>
    <row r="53" spans="8:8" x14ac:dyDescent="0.25">
      <c r="H53" s="330" t="s">
        <v>267</v>
      </c>
    </row>
  </sheetData>
  <conditionalFormatting sqref="C30:F30 C38:F38 C46:F46">
    <cfRule type="cellIs" dxfId="5" priority="1" operator="equal">
      <formula>0</formula>
    </cfRule>
    <cfRule type="cellIs" dxfId="4" priority="2" operator="lessThan">
      <formula>0</formula>
    </cfRule>
    <cfRule type="cellIs" dxfId="3" priority="3" operator="greaterThan">
      <formula>0</formula>
    </cfRule>
  </conditionalFormatting>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6E270-8C35-48DD-82D0-BE0046E4717C}">
  <sheetPr>
    <tabColor theme="3" tint="9.9978637043366805E-2"/>
  </sheetPr>
  <dimension ref="A1:H48"/>
  <sheetViews>
    <sheetView showGridLines="0" zoomScaleNormal="100" workbookViewId="0">
      <selection activeCell="T34" sqref="T34"/>
    </sheetView>
  </sheetViews>
  <sheetFormatPr defaultRowHeight="15" x14ac:dyDescent="0.25"/>
  <cols>
    <col min="1" max="1" width="6.140625" customWidth="1"/>
    <col min="2" max="2" width="56.5703125" customWidth="1"/>
    <col min="3" max="5" width="18.28515625" customWidth="1"/>
    <col min="6" max="6" width="19" customWidth="1"/>
    <col min="7" max="7" width="5.140625" style="208" customWidth="1"/>
  </cols>
  <sheetData>
    <row r="1" spans="1:7" x14ac:dyDescent="0.25">
      <c r="B1" s="8"/>
      <c r="C1" s="8"/>
      <c r="D1" s="8"/>
      <c r="E1" s="8"/>
      <c r="F1" s="8"/>
    </row>
    <row r="2" spans="1:7" x14ac:dyDescent="0.25">
      <c r="B2" s="484" t="s">
        <v>272</v>
      </c>
      <c r="C2" s="485"/>
      <c r="D2" s="485"/>
      <c r="E2" s="485"/>
      <c r="F2" s="486"/>
    </row>
    <row r="4" spans="1:7" x14ac:dyDescent="0.25">
      <c r="B4" s="14" t="s">
        <v>43</v>
      </c>
      <c r="C4" s="209"/>
      <c r="D4" s="17"/>
    </row>
    <row r="5" spans="1:7" x14ac:dyDescent="0.25">
      <c r="B5" s="210"/>
      <c r="E5" s="20"/>
      <c r="F5" s="148"/>
    </row>
    <row r="6" spans="1:7" ht="15.6" customHeight="1" x14ac:dyDescent="0.25">
      <c r="B6" s="150" t="s">
        <v>273</v>
      </c>
      <c r="C6" s="20"/>
      <c r="D6" s="20"/>
      <c r="E6" s="20"/>
      <c r="F6" s="148"/>
    </row>
    <row r="7" spans="1:7" ht="15.6" customHeight="1" x14ac:dyDescent="0.25">
      <c r="C7" s="20"/>
      <c r="D7" s="20"/>
      <c r="E7" s="20"/>
      <c r="F7" s="211"/>
    </row>
    <row r="8" spans="1:7" ht="15.6" customHeight="1" x14ac:dyDescent="0.25">
      <c r="B8" s="22" t="s">
        <v>50</v>
      </c>
      <c r="C8" s="212" t="s">
        <v>51</v>
      </c>
      <c r="D8" s="20"/>
      <c r="E8" s="232"/>
      <c r="F8" s="148"/>
    </row>
    <row r="9" spans="1:7" x14ac:dyDescent="0.25">
      <c r="A9" s="22"/>
      <c r="B9" s="22"/>
      <c r="C9" s="20"/>
      <c r="D9" s="20"/>
      <c r="E9" s="212"/>
      <c r="F9" s="148"/>
    </row>
    <row r="10" spans="1:7" ht="21" customHeight="1" thickBot="1" x14ac:dyDescent="0.3">
      <c r="A10" s="213"/>
      <c r="B10" s="234" t="s">
        <v>258</v>
      </c>
      <c r="C10" s="219"/>
      <c r="D10" s="219"/>
      <c r="E10" s="219"/>
      <c r="F10" s="219"/>
      <c r="G10" s="214"/>
    </row>
    <row r="11" spans="1:7" ht="18" customHeight="1" thickBot="1" x14ac:dyDescent="0.3">
      <c r="A11" s="213"/>
      <c r="B11" s="299" t="s">
        <v>259</v>
      </c>
      <c r="C11" s="300">
        <v>2025</v>
      </c>
      <c r="D11" s="300" t="s">
        <v>55</v>
      </c>
      <c r="E11" s="300" t="s">
        <v>56</v>
      </c>
      <c r="F11" s="301" t="s">
        <v>57</v>
      </c>
      <c r="G11" s="214"/>
    </row>
    <row r="12" spans="1:7" x14ac:dyDescent="0.25">
      <c r="A12" s="213"/>
      <c r="B12" s="302" t="s">
        <v>260</v>
      </c>
      <c r="C12" s="303">
        <f>'Kapitalbas och kapitaltäckning'!C18</f>
        <v>0</v>
      </c>
      <c r="D12" s="303">
        <f>'Kapitalbas och kapitaltäckning'!D18</f>
        <v>0</v>
      </c>
      <c r="E12" s="303">
        <f>'Kapitalbas och kapitaltäckning'!E18</f>
        <v>0</v>
      </c>
      <c r="F12" s="304">
        <f>'Kapitalbas och kapitaltäckning'!F18</f>
        <v>0</v>
      </c>
      <c r="G12" s="214"/>
    </row>
    <row r="13" spans="1:7" x14ac:dyDescent="0.25">
      <c r="A13" s="213"/>
      <c r="B13" s="305" t="s">
        <v>218</v>
      </c>
      <c r="C13" s="306">
        <f>'Kapitalbas och kapitaltäckning'!C19</f>
        <v>0</v>
      </c>
      <c r="D13" s="306">
        <f>'Kapitalbas och kapitaltäckning'!D19</f>
        <v>0</v>
      </c>
      <c r="E13" s="306">
        <f>'Kapitalbas och kapitaltäckning'!E19</f>
        <v>0</v>
      </c>
      <c r="F13" s="307">
        <f>'Kapitalbas och kapitaltäckning'!F19</f>
        <v>0</v>
      </c>
      <c r="G13" s="214"/>
    </row>
    <row r="14" spans="1:7" x14ac:dyDescent="0.25">
      <c r="A14" s="213"/>
      <c r="B14" s="305" t="s">
        <v>142</v>
      </c>
      <c r="C14" s="306">
        <f>'Kapitalbas och kapitaltäckning'!C20</f>
        <v>0</v>
      </c>
      <c r="D14" s="306">
        <f>'Kapitalbas och kapitaltäckning'!D20</f>
        <v>0</v>
      </c>
      <c r="E14" s="306">
        <f>'Kapitalbas och kapitaltäckning'!E20</f>
        <v>0</v>
      </c>
      <c r="F14" s="307">
        <f>'Kapitalbas och kapitaltäckning'!F20</f>
        <v>0</v>
      </c>
      <c r="G14" s="214"/>
    </row>
    <row r="15" spans="1:7" x14ac:dyDescent="0.25">
      <c r="A15" s="213"/>
      <c r="B15" s="305" t="s">
        <v>219</v>
      </c>
      <c r="C15" s="306">
        <f>'Kapitalbas och kapitaltäckning'!C21</f>
        <v>0</v>
      </c>
      <c r="D15" s="306">
        <f>'Kapitalbas och kapitaltäckning'!D21</f>
        <v>0</v>
      </c>
      <c r="E15" s="306">
        <f>'Kapitalbas och kapitaltäckning'!E21</f>
        <v>0</v>
      </c>
      <c r="F15" s="307">
        <f>'Kapitalbas och kapitaltäckning'!F21</f>
        <v>0</v>
      </c>
      <c r="G15" s="214"/>
    </row>
    <row r="16" spans="1:7" ht="24" x14ac:dyDescent="0.25">
      <c r="A16" s="213"/>
      <c r="B16" s="308" t="s">
        <v>220</v>
      </c>
      <c r="C16" s="306">
        <f>'Kapitalbas och kapitaltäckning'!C22</f>
        <v>0</v>
      </c>
      <c r="D16" s="306">
        <f>'Kapitalbas och kapitaltäckning'!D22</f>
        <v>0</v>
      </c>
      <c r="E16" s="306">
        <f>'Kapitalbas och kapitaltäckning'!E22</f>
        <v>0</v>
      </c>
      <c r="F16" s="307">
        <f>'Kapitalbas och kapitaltäckning'!F22</f>
        <v>0</v>
      </c>
      <c r="G16" s="214"/>
    </row>
    <row r="17" spans="1:7" x14ac:dyDescent="0.25">
      <c r="A17" s="213"/>
      <c r="B17" s="305" t="s">
        <v>221</v>
      </c>
      <c r="C17" s="306">
        <f>'Kapitalbas och kapitaltäckning'!C23</f>
        <v>0</v>
      </c>
      <c r="D17" s="306">
        <f>'Kapitalbas och kapitaltäckning'!D23</f>
        <v>0</v>
      </c>
      <c r="E17" s="306">
        <f>'Kapitalbas och kapitaltäckning'!E23</f>
        <v>0</v>
      </c>
      <c r="F17" s="307">
        <f>'Kapitalbas och kapitaltäckning'!F23</f>
        <v>0</v>
      </c>
      <c r="G17" s="214"/>
    </row>
    <row r="18" spans="1:7" x14ac:dyDescent="0.25">
      <c r="A18" s="213"/>
      <c r="B18" s="305" t="s">
        <v>172</v>
      </c>
      <c r="C18" s="306">
        <f>'Kapitalbas och kapitaltäckning'!C24</f>
        <v>0</v>
      </c>
      <c r="D18" s="306">
        <f>'Kapitalbas och kapitaltäckning'!D24</f>
        <v>0</v>
      </c>
      <c r="E18" s="306">
        <f>'Kapitalbas och kapitaltäckning'!E24</f>
        <v>0</v>
      </c>
      <c r="F18" s="307">
        <f>'Kapitalbas och kapitaltäckning'!F24</f>
        <v>0</v>
      </c>
      <c r="G18" s="214"/>
    </row>
    <row r="19" spans="1:7" ht="15.75" thickBot="1" x14ac:dyDescent="0.3">
      <c r="A19" s="213"/>
      <c r="B19" s="309" t="s">
        <v>241</v>
      </c>
      <c r="C19" s="310">
        <f>SUM(C12:C18)</f>
        <v>0</v>
      </c>
      <c r="D19" s="310">
        <f t="shared" ref="D19:F19" si="0">SUM(D12:D18)</f>
        <v>0</v>
      </c>
      <c r="E19" s="310">
        <f t="shared" si="0"/>
        <v>0</v>
      </c>
      <c r="F19" s="311">
        <f t="shared" si="0"/>
        <v>0</v>
      </c>
      <c r="G19" s="214"/>
    </row>
    <row r="20" spans="1:7" x14ac:dyDescent="0.25">
      <c r="B20" s="232"/>
      <c r="C20" s="232"/>
      <c r="D20" s="232"/>
      <c r="E20" s="232"/>
      <c r="F20" s="232"/>
    </row>
    <row r="21" spans="1:7" ht="18" customHeight="1" thickBot="1" x14ac:dyDescent="0.3">
      <c r="B21" s="234" t="s">
        <v>261</v>
      </c>
      <c r="C21" s="232"/>
      <c r="D21" s="232"/>
      <c r="E21" s="232"/>
      <c r="F21" s="232"/>
    </row>
    <row r="22" spans="1:7" ht="19.5" customHeight="1" thickBot="1" x14ac:dyDescent="0.3">
      <c r="B22" s="299" t="s">
        <v>259</v>
      </c>
      <c r="C22" s="300">
        <v>2025</v>
      </c>
      <c r="D22" s="300" t="s">
        <v>55</v>
      </c>
      <c r="E22" s="300" t="s">
        <v>56</v>
      </c>
      <c r="F22" s="301" t="s">
        <v>57</v>
      </c>
    </row>
    <row r="23" spans="1:7" ht="21.75" customHeight="1" thickBot="1" x14ac:dyDescent="0.3">
      <c r="B23" s="331" t="s">
        <v>52</v>
      </c>
      <c r="C23" s="332"/>
      <c r="D23" s="332"/>
      <c r="E23" s="332"/>
      <c r="F23" s="333"/>
    </row>
    <row r="24" spans="1:7" x14ac:dyDescent="0.25">
      <c r="B24" s="315" t="s">
        <v>241</v>
      </c>
      <c r="C24" s="334">
        <f>'Kapitalbas och kapitaltäckning'!C88</f>
        <v>0</v>
      </c>
      <c r="D24" s="334">
        <f>'Kapitalbas och kapitaltäckning'!D88</f>
        <v>0</v>
      </c>
      <c r="E24" s="334">
        <f>'Kapitalbas och kapitaltäckning'!E88</f>
        <v>0</v>
      </c>
      <c r="F24" s="335">
        <f>'Kapitalbas och kapitaltäckning'!F88</f>
        <v>0</v>
      </c>
    </row>
    <row r="25" spans="1:7" x14ac:dyDescent="0.25">
      <c r="B25" s="318" t="s">
        <v>175</v>
      </c>
      <c r="C25" s="337">
        <f>'Kapitalbas och kapitaltäckning'!C89</f>
        <v>350</v>
      </c>
      <c r="D25" s="337">
        <f>'Kapitalbas och kapitaltäckning'!D89</f>
        <v>350</v>
      </c>
      <c r="E25" s="337">
        <f>'Kapitalbas och kapitaltäckning'!E89</f>
        <v>350</v>
      </c>
      <c r="F25" s="344">
        <f>'Kapitalbas och kapitaltäckning'!F89</f>
        <v>350</v>
      </c>
    </row>
    <row r="26" spans="1:7" x14ac:dyDescent="0.25">
      <c r="B26" s="321" t="s">
        <v>262</v>
      </c>
      <c r="C26" s="337">
        <f>'Kapitalbas och kapitaltäckning'!C40</f>
        <v>350</v>
      </c>
      <c r="D26" s="337">
        <f>'Kapitalbas och kapitaltäckning'!D40</f>
        <v>350</v>
      </c>
      <c r="E26" s="337">
        <f>'Kapitalbas och kapitaltäckning'!E40</f>
        <v>350</v>
      </c>
      <c r="F26" s="344">
        <f>'Kapitalbas och kapitaltäckning'!F40</f>
        <v>350</v>
      </c>
    </row>
    <row r="27" spans="1:7" x14ac:dyDescent="0.25">
      <c r="B27" s="321" t="s">
        <v>274</v>
      </c>
      <c r="C27" s="319">
        <f>'Kapitalbas och kapitaltäckning'!C61</f>
        <v>0</v>
      </c>
      <c r="D27" s="319">
        <f>'Kapitalbas och kapitaltäckning'!D61</f>
        <v>0</v>
      </c>
      <c r="E27" s="319">
        <f>'Kapitalbas och kapitaltäckning'!E61</f>
        <v>0</v>
      </c>
      <c r="F27" s="320">
        <f>'Kapitalbas och kapitaltäckning'!F61</f>
        <v>0</v>
      </c>
    </row>
    <row r="28" spans="1:7" ht="15.75" thickBot="1" x14ac:dyDescent="0.3">
      <c r="B28" s="324" t="s">
        <v>265</v>
      </c>
      <c r="C28" s="325">
        <f>C24-C25</f>
        <v>-350</v>
      </c>
      <c r="D28" s="325">
        <f>D24-D25</f>
        <v>-350</v>
      </c>
      <c r="E28" s="325">
        <f>E24-E25</f>
        <v>-350</v>
      </c>
      <c r="F28" s="326">
        <f>F24-F25</f>
        <v>-350</v>
      </c>
    </row>
    <row r="29" spans="1:7" ht="21.75" customHeight="1" thickBot="1" x14ac:dyDescent="0.3">
      <c r="B29" s="331" t="s">
        <v>266</v>
      </c>
      <c r="C29" s="340"/>
      <c r="D29" s="340"/>
      <c r="E29" s="340"/>
      <c r="F29" s="341"/>
    </row>
    <row r="30" spans="1:7" x14ac:dyDescent="0.25">
      <c r="B30" s="315" t="s">
        <v>241</v>
      </c>
      <c r="C30" s="342">
        <f>'Kapitalbas och kapitaltäckning'!H88</f>
        <v>0</v>
      </c>
      <c r="D30" s="342">
        <f>'Kapitalbas och kapitaltäckning'!I88</f>
        <v>0</v>
      </c>
      <c r="E30" s="342">
        <f>'Kapitalbas och kapitaltäckning'!J88</f>
        <v>0</v>
      </c>
      <c r="F30" s="343">
        <f>'Kapitalbas och kapitaltäckning'!K88</f>
        <v>0</v>
      </c>
    </row>
    <row r="31" spans="1:7" x14ac:dyDescent="0.25">
      <c r="B31" s="318" t="s">
        <v>175</v>
      </c>
      <c r="C31" s="337">
        <f>'Kapitalbas och kapitaltäckning'!H89</f>
        <v>350</v>
      </c>
      <c r="D31" s="337">
        <f>'Kapitalbas och kapitaltäckning'!I89</f>
        <v>350</v>
      </c>
      <c r="E31" s="337">
        <f>'Kapitalbas och kapitaltäckning'!J89</f>
        <v>350</v>
      </c>
      <c r="F31" s="344">
        <f>'Kapitalbas och kapitaltäckning'!K89</f>
        <v>350</v>
      </c>
    </row>
    <row r="32" spans="1:7" x14ac:dyDescent="0.25">
      <c r="B32" s="321" t="s">
        <v>262</v>
      </c>
      <c r="C32" s="337">
        <f>'Kapitalbas och kapitaltäckning'!H40</f>
        <v>350</v>
      </c>
      <c r="D32" s="337">
        <f>'Kapitalbas och kapitaltäckning'!I40</f>
        <v>350</v>
      </c>
      <c r="E32" s="337">
        <f>'Kapitalbas och kapitaltäckning'!J40</f>
        <v>350</v>
      </c>
      <c r="F32" s="344">
        <f>'Kapitalbas och kapitaltäckning'!K40</f>
        <v>350</v>
      </c>
    </row>
    <row r="33" spans="2:8" x14ac:dyDescent="0.25">
      <c r="B33" s="321" t="s">
        <v>274</v>
      </c>
      <c r="C33" s="319">
        <f>'Kapitalbas och kapitaltäckning'!H61</f>
        <v>0</v>
      </c>
      <c r="D33" s="319">
        <f>'Kapitalbas och kapitaltäckning'!I61</f>
        <v>0</v>
      </c>
      <c r="E33" s="319">
        <f>'Kapitalbas och kapitaltäckning'!J61</f>
        <v>0</v>
      </c>
      <c r="F33" s="320">
        <f>'Kapitalbas och kapitaltäckning'!K61</f>
        <v>0</v>
      </c>
    </row>
    <row r="34" spans="2:8" ht="15.75" thickBot="1" x14ac:dyDescent="0.3">
      <c r="B34" s="324" t="s">
        <v>265</v>
      </c>
      <c r="C34" s="325">
        <f>C30-C31</f>
        <v>-350</v>
      </c>
      <c r="D34" s="325">
        <f>D30-D31</f>
        <v>-350</v>
      </c>
      <c r="E34" s="325">
        <f>E30-E31</f>
        <v>-350</v>
      </c>
      <c r="F34" s="326">
        <f>F30-F31</f>
        <v>-350</v>
      </c>
    </row>
    <row r="35" spans="2:8" ht="21.75" customHeight="1" thickBot="1" x14ac:dyDescent="0.3">
      <c r="B35" s="331" t="s">
        <v>54</v>
      </c>
      <c r="C35" s="340"/>
      <c r="D35" s="340"/>
      <c r="E35" s="340"/>
      <c r="F35" s="341"/>
    </row>
    <row r="36" spans="2:8" x14ac:dyDescent="0.25">
      <c r="B36" s="315" t="s">
        <v>241</v>
      </c>
      <c r="C36" s="342">
        <f>'Kapitalbas och kapitaltäckning'!M88</f>
        <v>0</v>
      </c>
      <c r="D36" s="342">
        <f>'Kapitalbas och kapitaltäckning'!N88</f>
        <v>0</v>
      </c>
      <c r="E36" s="342">
        <f>'Kapitalbas och kapitaltäckning'!O88</f>
        <v>0</v>
      </c>
      <c r="F36" s="343">
        <f>'Kapitalbas och kapitaltäckning'!P88</f>
        <v>0</v>
      </c>
    </row>
    <row r="37" spans="2:8" x14ac:dyDescent="0.25">
      <c r="B37" s="318" t="s">
        <v>175</v>
      </c>
      <c r="C37" s="337">
        <f>'Kapitalbas och kapitaltäckning'!M89</f>
        <v>350</v>
      </c>
      <c r="D37" s="337">
        <f>'Kapitalbas och kapitaltäckning'!N89</f>
        <v>350</v>
      </c>
      <c r="E37" s="337">
        <f>'Kapitalbas och kapitaltäckning'!O89</f>
        <v>350</v>
      </c>
      <c r="F37" s="344">
        <f>'Kapitalbas och kapitaltäckning'!P89</f>
        <v>350</v>
      </c>
    </row>
    <row r="38" spans="2:8" x14ac:dyDescent="0.25">
      <c r="B38" s="321" t="s">
        <v>262</v>
      </c>
      <c r="C38" s="337">
        <f>'Kapitalbas och kapitaltäckning'!M40</f>
        <v>350</v>
      </c>
      <c r="D38" s="337">
        <f>'Kapitalbas och kapitaltäckning'!N40</f>
        <v>350</v>
      </c>
      <c r="E38" s="337">
        <f>'Kapitalbas och kapitaltäckning'!O40</f>
        <v>350</v>
      </c>
      <c r="F38" s="344">
        <f>'Kapitalbas och kapitaltäckning'!P40</f>
        <v>350</v>
      </c>
    </row>
    <row r="39" spans="2:8" x14ac:dyDescent="0.25">
      <c r="B39" s="321" t="s">
        <v>274</v>
      </c>
      <c r="C39" s="319">
        <f>'Kapitalbas och kapitaltäckning'!M61</f>
        <v>0</v>
      </c>
      <c r="D39" s="319">
        <f>'Kapitalbas och kapitaltäckning'!N61</f>
        <v>0</v>
      </c>
      <c r="E39" s="319">
        <f>'Kapitalbas och kapitaltäckning'!O61</f>
        <v>0</v>
      </c>
      <c r="F39" s="320">
        <f>'Kapitalbas och kapitaltäckning'!P61</f>
        <v>0</v>
      </c>
    </row>
    <row r="40" spans="2:8" ht="15.75" thickBot="1" x14ac:dyDescent="0.3">
      <c r="B40" s="324" t="s">
        <v>265</v>
      </c>
      <c r="C40" s="325">
        <f>C36-C37</f>
        <v>-350</v>
      </c>
      <c r="D40" s="325">
        <f t="shared" ref="D40:F40" si="1">D36-D37</f>
        <v>-350</v>
      </c>
      <c r="E40" s="325">
        <f>E36-E37</f>
        <v>-350</v>
      </c>
      <c r="F40" s="326">
        <f t="shared" si="1"/>
        <v>-350</v>
      </c>
    </row>
    <row r="48" spans="2:8" x14ac:dyDescent="0.25">
      <c r="H48" s="330" t="s">
        <v>267</v>
      </c>
    </row>
  </sheetData>
  <mergeCells count="1">
    <mergeCell ref="B2:F2"/>
  </mergeCells>
  <conditionalFormatting sqref="C28:F28 C34:F34 C40:F40">
    <cfRule type="cellIs" dxfId="2" priority="1" operator="equal">
      <formula>0</formula>
    </cfRule>
    <cfRule type="cellIs" dxfId="1" priority="2" operator="lessThan">
      <formula>0</formula>
    </cfRule>
    <cfRule type="cellIs" dxfId="0" priority="3" operator="greaterThan">
      <formula>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6D607-DB0A-40EF-9C9C-DB54FFEFC018}">
  <sheetPr>
    <tabColor theme="3" tint="0.89999084444715716"/>
    <pageSetUpPr fitToPage="1"/>
  </sheetPr>
  <dimension ref="A1:GQ70"/>
  <sheetViews>
    <sheetView showGridLines="0" zoomScale="110" zoomScaleNormal="110" workbookViewId="0">
      <selection activeCell="K9" sqref="K9"/>
    </sheetView>
  </sheetViews>
  <sheetFormatPr defaultColWidth="9" defaultRowHeight="12" x14ac:dyDescent="0.2"/>
  <cols>
    <col min="1" max="6" width="3" style="10" customWidth="1"/>
    <col min="7" max="7" width="24.42578125" style="10" customWidth="1"/>
    <col min="8" max="8" width="20.28515625" style="10" customWidth="1"/>
    <col min="9" max="9" width="11.5703125" style="10" customWidth="1"/>
    <col min="10" max="10" width="14.5703125" style="10" customWidth="1"/>
    <col min="11" max="198" width="11.140625" style="10" customWidth="1"/>
    <col min="199" max="199" width="2" style="10" customWidth="1"/>
    <col min="200" max="16384" width="9" style="10"/>
  </cols>
  <sheetData>
    <row r="1" spans="1:199" ht="14.85" customHeight="1" x14ac:dyDescent="0.2">
      <c r="B1" s="11"/>
      <c r="C1" s="12"/>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c r="GM1" s="13"/>
      <c r="GN1" s="13"/>
      <c r="GO1" s="13"/>
      <c r="GP1" s="13"/>
      <c r="GQ1" s="13"/>
    </row>
    <row r="2" spans="1:199" ht="14.85" customHeight="1" x14ac:dyDescent="0.2">
      <c r="B2" s="427" t="s">
        <v>43</v>
      </c>
      <c r="C2" s="15"/>
      <c r="D2" s="13"/>
      <c r="E2" s="13"/>
      <c r="F2" s="13"/>
      <c r="G2" s="13"/>
      <c r="H2" s="16"/>
      <c r="I2" s="17"/>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row>
    <row r="3" spans="1:199" ht="14.85" customHeight="1" x14ac:dyDescent="0.2">
      <c r="B3" s="14"/>
      <c r="C3" s="15"/>
      <c r="D3" s="13"/>
      <c r="E3" s="13"/>
      <c r="F3" s="13"/>
      <c r="G3" s="13"/>
      <c r="H3" s="16"/>
      <c r="I3" s="17"/>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FX3" s="13"/>
      <c r="FY3" s="13"/>
      <c r="FZ3" s="13"/>
      <c r="GA3" s="13"/>
      <c r="GB3" s="13"/>
      <c r="GC3" s="13"/>
      <c r="GD3" s="13"/>
      <c r="GE3" s="13"/>
      <c r="GF3" s="13"/>
      <c r="GG3" s="13"/>
      <c r="GH3" s="13"/>
      <c r="GI3" s="13"/>
      <c r="GJ3" s="13"/>
      <c r="GK3" s="13"/>
      <c r="GL3" s="13"/>
      <c r="GM3" s="13"/>
      <c r="GN3" s="13"/>
      <c r="GO3" s="13"/>
      <c r="GP3" s="13"/>
      <c r="GQ3" s="13"/>
    </row>
    <row r="4" spans="1:199" ht="14.85" customHeight="1" x14ac:dyDescent="0.25">
      <c r="B4" s="428" t="s">
        <v>19</v>
      </c>
      <c r="C4" s="12"/>
      <c r="D4" s="13"/>
      <c r="E4" s="13"/>
      <c r="F4" s="18"/>
      <c r="G4" s="18"/>
      <c r="H4" s="350"/>
      <c r="J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row>
    <row r="5" spans="1:199" ht="14.85" customHeight="1" x14ac:dyDescent="0.2">
      <c r="I5" s="13"/>
      <c r="J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row>
    <row r="6" spans="1:199" ht="14.85" customHeight="1" x14ac:dyDescent="0.2">
      <c r="B6" s="53" t="s">
        <v>44</v>
      </c>
      <c r="H6" s="416"/>
      <c r="I6" s="13"/>
      <c r="J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row>
    <row r="7" spans="1:199" ht="14.85" customHeight="1" x14ac:dyDescent="0.2">
      <c r="I7" s="13"/>
      <c r="J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row>
    <row r="8" spans="1:199" ht="14.85" customHeight="1" x14ac:dyDescent="0.2">
      <c r="A8" s="13"/>
      <c r="B8" s="429" t="s">
        <v>45</v>
      </c>
      <c r="C8" s="15"/>
      <c r="D8" s="13"/>
      <c r="E8" s="13"/>
      <c r="F8" s="18"/>
      <c r="G8" s="23"/>
      <c r="H8" s="24"/>
      <c r="J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row>
    <row r="9" spans="1:199" ht="14.85" customHeight="1" x14ac:dyDescent="0.2">
      <c r="A9" s="13"/>
      <c r="B9" s="430"/>
      <c r="C9" s="15"/>
      <c r="D9" s="13"/>
      <c r="E9" s="13"/>
      <c r="F9" s="18"/>
      <c r="G9" s="23"/>
      <c r="H9" s="25"/>
      <c r="J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row>
    <row r="10" spans="1:199" ht="14.85" customHeight="1" x14ac:dyDescent="0.2">
      <c r="A10" s="13"/>
      <c r="B10" s="429" t="s">
        <v>46</v>
      </c>
      <c r="C10" s="15"/>
      <c r="D10" s="13"/>
      <c r="E10" s="13"/>
      <c r="F10" s="18"/>
      <c r="H10" s="24"/>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row>
    <row r="11" spans="1:199" ht="14.85" customHeight="1" x14ac:dyDescent="0.2">
      <c r="A11" s="26"/>
      <c r="B11" s="430"/>
      <c r="C11" s="27"/>
      <c r="D11" s="26"/>
      <c r="E11" s="26"/>
      <c r="F11" s="28"/>
      <c r="H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row>
    <row r="12" spans="1:199" ht="14.85" customHeight="1" x14ac:dyDescent="0.2">
      <c r="A12" s="29"/>
      <c r="B12" s="429" t="s">
        <v>47</v>
      </c>
      <c r="C12" s="28"/>
      <c r="D12" s="29"/>
      <c r="E12" s="28"/>
      <c r="F12" s="15"/>
      <c r="H12" s="24"/>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c r="DA12" s="25"/>
      <c r="DB12" s="25"/>
      <c r="DC12" s="25"/>
      <c r="DD12" s="25"/>
      <c r="DE12" s="25"/>
      <c r="DF12" s="25"/>
      <c r="DG12" s="25"/>
      <c r="DH12" s="25"/>
      <c r="DI12" s="25"/>
      <c r="DJ12" s="25"/>
      <c r="DK12" s="25"/>
      <c r="DL12" s="25"/>
      <c r="DM12" s="25"/>
      <c r="DN12" s="25"/>
      <c r="DO12" s="25"/>
      <c r="DP12" s="25"/>
      <c r="DQ12" s="25"/>
      <c r="DR12" s="25"/>
      <c r="DS12" s="25"/>
      <c r="DT12" s="25"/>
      <c r="DU12" s="25"/>
      <c r="DV12" s="25"/>
      <c r="DW12" s="25"/>
      <c r="DX12" s="25"/>
      <c r="DY12" s="25"/>
      <c r="DZ12" s="25"/>
      <c r="EA12" s="25"/>
      <c r="EB12" s="25"/>
      <c r="EC12" s="25"/>
      <c r="ED12" s="25"/>
      <c r="EE12" s="25"/>
      <c r="EF12" s="25"/>
      <c r="EG12" s="25"/>
      <c r="EH12" s="25"/>
      <c r="EI12" s="25"/>
      <c r="EJ12" s="25"/>
      <c r="EK12" s="25"/>
      <c r="EL12" s="25"/>
      <c r="EM12" s="25"/>
      <c r="EN12" s="25"/>
      <c r="EO12" s="25"/>
      <c r="EP12" s="25"/>
      <c r="EQ12" s="25"/>
      <c r="ER12" s="25"/>
      <c r="ES12" s="25"/>
      <c r="ET12" s="25"/>
      <c r="EU12" s="25"/>
      <c r="EV12" s="25"/>
      <c r="EW12" s="25"/>
      <c r="EX12" s="25"/>
      <c r="EY12" s="25"/>
      <c r="EZ12" s="25"/>
      <c r="FA12" s="25"/>
      <c r="FB12" s="25"/>
      <c r="FC12" s="25"/>
      <c r="FD12" s="25"/>
      <c r="FE12" s="25"/>
      <c r="FF12" s="25"/>
      <c r="FG12" s="25"/>
      <c r="FH12" s="25"/>
      <c r="FI12" s="25"/>
      <c r="FJ12" s="25"/>
      <c r="FK12" s="25"/>
      <c r="FL12" s="25"/>
      <c r="FM12" s="25"/>
      <c r="FN12" s="25"/>
      <c r="FO12" s="25"/>
      <c r="FP12" s="25"/>
      <c r="FQ12" s="25"/>
      <c r="FR12" s="25"/>
      <c r="FS12" s="25"/>
      <c r="FT12" s="25"/>
      <c r="FU12" s="25"/>
      <c r="FV12" s="25"/>
      <c r="FW12" s="25"/>
      <c r="FX12" s="25"/>
      <c r="FY12" s="25"/>
      <c r="FZ12" s="25"/>
      <c r="GA12" s="25"/>
      <c r="GB12" s="25"/>
      <c r="GC12" s="25"/>
      <c r="GD12" s="25"/>
      <c r="GE12" s="25"/>
      <c r="GF12" s="25"/>
      <c r="GG12" s="25"/>
      <c r="GH12" s="25"/>
      <c r="GI12" s="25"/>
      <c r="GJ12" s="25"/>
      <c r="GK12" s="25"/>
      <c r="GL12" s="25"/>
      <c r="GM12" s="25"/>
      <c r="GN12" s="25"/>
      <c r="GO12" s="25"/>
      <c r="GP12" s="25"/>
      <c r="GQ12" s="25"/>
    </row>
    <row r="13" spans="1:199" ht="14.85" customHeight="1" x14ac:dyDescent="0.2">
      <c r="A13" s="30"/>
      <c r="B13" s="430"/>
      <c r="C13" s="31"/>
      <c r="D13" s="31"/>
      <c r="E13" s="32"/>
      <c r="F13" s="33"/>
      <c r="H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c r="DA13" s="25"/>
      <c r="DB13" s="25"/>
      <c r="DC13" s="25"/>
      <c r="DD13" s="25"/>
      <c r="DE13" s="25"/>
      <c r="DF13" s="25"/>
      <c r="DG13" s="25"/>
      <c r="DH13" s="25"/>
      <c r="DI13" s="25"/>
      <c r="DJ13" s="25"/>
      <c r="DK13" s="25"/>
      <c r="DL13" s="25"/>
      <c r="DM13" s="25"/>
      <c r="DN13" s="25"/>
      <c r="DO13" s="25"/>
      <c r="DP13" s="25"/>
      <c r="DQ13" s="25"/>
      <c r="DR13" s="25"/>
      <c r="DS13" s="25"/>
      <c r="DT13" s="25"/>
      <c r="DU13" s="25"/>
      <c r="DV13" s="25"/>
      <c r="DW13" s="25"/>
      <c r="DX13" s="25"/>
      <c r="DY13" s="25"/>
      <c r="DZ13" s="25"/>
      <c r="EA13" s="25"/>
      <c r="EB13" s="25"/>
      <c r="EC13" s="25"/>
      <c r="ED13" s="25"/>
      <c r="EE13" s="25"/>
      <c r="EF13" s="25"/>
      <c r="EG13" s="25"/>
      <c r="EH13" s="25"/>
      <c r="EI13" s="25"/>
      <c r="EJ13" s="25"/>
      <c r="EK13" s="25"/>
      <c r="EL13" s="25"/>
      <c r="EM13" s="25"/>
      <c r="EN13" s="25"/>
      <c r="EO13" s="25"/>
      <c r="EP13" s="25"/>
      <c r="EQ13" s="25"/>
      <c r="ER13" s="25"/>
      <c r="ES13" s="25"/>
      <c r="ET13" s="25"/>
      <c r="EU13" s="25"/>
      <c r="EV13" s="25"/>
      <c r="EW13" s="25"/>
      <c r="EX13" s="25"/>
      <c r="EY13" s="25"/>
      <c r="EZ13" s="25"/>
      <c r="FA13" s="25"/>
      <c r="FB13" s="25"/>
      <c r="FC13" s="25"/>
      <c r="FD13" s="25"/>
      <c r="FE13" s="25"/>
      <c r="FF13" s="25"/>
      <c r="FG13" s="25"/>
      <c r="FH13" s="25"/>
      <c r="FI13" s="25"/>
      <c r="FJ13" s="25"/>
      <c r="FK13" s="25"/>
      <c r="FL13" s="25"/>
      <c r="FM13" s="25"/>
      <c r="FN13" s="25"/>
      <c r="FO13" s="25"/>
      <c r="FP13" s="25"/>
      <c r="FQ13" s="25"/>
      <c r="FR13" s="25"/>
      <c r="FS13" s="25"/>
      <c r="FT13" s="25"/>
      <c r="FU13" s="25"/>
      <c r="FV13" s="25"/>
      <c r="FW13" s="25"/>
      <c r="FX13" s="25"/>
      <c r="FY13" s="25"/>
      <c r="FZ13" s="25"/>
      <c r="GA13" s="25"/>
      <c r="GB13" s="25"/>
      <c r="GC13" s="25"/>
      <c r="GD13" s="25"/>
      <c r="GE13" s="25"/>
      <c r="GF13" s="25"/>
      <c r="GG13" s="25"/>
      <c r="GH13" s="25"/>
      <c r="GI13" s="25"/>
      <c r="GJ13" s="25"/>
      <c r="GK13" s="25"/>
      <c r="GL13" s="25"/>
      <c r="GM13" s="25"/>
      <c r="GN13" s="25"/>
      <c r="GO13" s="25"/>
      <c r="GP13" s="25"/>
      <c r="GQ13" s="25"/>
    </row>
    <row r="14" spans="1:199" ht="14.85" customHeight="1" x14ac:dyDescent="0.2">
      <c r="A14" s="34"/>
      <c r="B14" s="429" t="s">
        <v>48</v>
      </c>
      <c r="C14" s="25"/>
      <c r="D14" s="25"/>
      <c r="E14" s="25"/>
      <c r="F14" s="25"/>
      <c r="H14" s="24"/>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c r="CZ14" s="25"/>
      <c r="DA14" s="25"/>
      <c r="DB14" s="25"/>
      <c r="DC14" s="25"/>
      <c r="DD14" s="25"/>
      <c r="DE14" s="25"/>
      <c r="DF14" s="25"/>
      <c r="DG14" s="25"/>
      <c r="DH14" s="25"/>
      <c r="DI14" s="25"/>
      <c r="DJ14" s="25"/>
      <c r="DK14" s="25"/>
      <c r="DL14" s="25"/>
      <c r="DM14" s="25"/>
      <c r="DN14" s="25"/>
      <c r="DO14" s="25"/>
      <c r="DP14" s="25"/>
      <c r="DQ14" s="25"/>
      <c r="DR14" s="25"/>
      <c r="DS14" s="25"/>
      <c r="DT14" s="25"/>
      <c r="DU14" s="25"/>
      <c r="DV14" s="25"/>
      <c r="DW14" s="25"/>
      <c r="DX14" s="25"/>
      <c r="DY14" s="25"/>
      <c r="DZ14" s="25"/>
      <c r="EA14" s="25"/>
      <c r="EB14" s="25"/>
      <c r="EC14" s="25"/>
      <c r="ED14" s="25"/>
      <c r="EE14" s="25"/>
      <c r="EF14" s="25"/>
      <c r="EG14" s="25"/>
      <c r="EH14" s="25"/>
      <c r="EI14" s="25"/>
      <c r="EJ14" s="25"/>
      <c r="EK14" s="25"/>
      <c r="EL14" s="25"/>
      <c r="EM14" s="25"/>
      <c r="EN14" s="25"/>
      <c r="EO14" s="25"/>
      <c r="EP14" s="25"/>
      <c r="EQ14" s="25"/>
      <c r="ER14" s="25"/>
      <c r="ES14" s="25"/>
      <c r="ET14" s="25"/>
      <c r="EU14" s="25"/>
      <c r="EV14" s="25"/>
      <c r="EW14" s="25"/>
      <c r="EX14" s="25"/>
      <c r="EY14" s="25"/>
      <c r="EZ14" s="25"/>
      <c r="FA14" s="25"/>
      <c r="FB14" s="25"/>
      <c r="FC14" s="25"/>
      <c r="FD14" s="25"/>
      <c r="FE14" s="25"/>
      <c r="FF14" s="25"/>
      <c r="FG14" s="25"/>
      <c r="FH14" s="25"/>
      <c r="FI14" s="25"/>
      <c r="FJ14" s="25"/>
      <c r="FK14" s="25"/>
      <c r="FL14" s="25"/>
      <c r="FM14" s="25"/>
      <c r="FN14" s="25"/>
      <c r="FO14" s="25"/>
      <c r="FP14" s="25"/>
      <c r="FQ14" s="25"/>
      <c r="FR14" s="25"/>
      <c r="FS14" s="25"/>
      <c r="FT14" s="25"/>
      <c r="FU14" s="25"/>
      <c r="FV14" s="25"/>
      <c r="FW14" s="25"/>
      <c r="FX14" s="25"/>
      <c r="FY14" s="25"/>
      <c r="FZ14" s="25"/>
      <c r="GA14" s="25"/>
      <c r="GB14" s="25"/>
      <c r="GC14" s="25"/>
      <c r="GD14" s="25"/>
      <c r="GE14" s="25"/>
      <c r="GF14" s="25"/>
      <c r="GG14" s="25"/>
      <c r="GH14" s="25"/>
      <c r="GI14" s="25"/>
      <c r="GJ14" s="25"/>
      <c r="GK14" s="25"/>
      <c r="GL14" s="25"/>
      <c r="GM14" s="25"/>
      <c r="GN14" s="25"/>
      <c r="GO14" s="25"/>
      <c r="GP14" s="25"/>
      <c r="GQ14" s="25"/>
    </row>
    <row r="15" spans="1:199" ht="14.85" customHeight="1" x14ac:dyDescent="0.2">
      <c r="A15" s="25"/>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c r="DF15" s="25"/>
      <c r="DG15" s="25"/>
      <c r="DH15" s="25"/>
      <c r="DI15" s="25"/>
      <c r="DJ15" s="25"/>
      <c r="DK15" s="25"/>
      <c r="DL15" s="25"/>
      <c r="DM15" s="25"/>
      <c r="DN15" s="25"/>
      <c r="DO15" s="25"/>
      <c r="DP15" s="25"/>
      <c r="DQ15" s="25"/>
      <c r="DR15" s="25"/>
      <c r="DS15" s="25"/>
      <c r="DT15" s="25"/>
      <c r="DU15" s="25"/>
      <c r="DV15" s="25"/>
      <c r="DW15" s="25"/>
      <c r="DX15" s="25"/>
      <c r="DY15" s="25"/>
      <c r="DZ15" s="25"/>
      <c r="EA15" s="25"/>
      <c r="EB15" s="25"/>
      <c r="EC15" s="25"/>
      <c r="ED15" s="25"/>
      <c r="EE15" s="25"/>
      <c r="EF15" s="25"/>
      <c r="EG15" s="25"/>
      <c r="EH15" s="25"/>
      <c r="EI15" s="25"/>
      <c r="EJ15" s="25"/>
      <c r="EK15" s="25"/>
      <c r="EL15" s="25"/>
      <c r="EM15" s="25"/>
      <c r="EN15" s="25"/>
      <c r="EO15" s="25"/>
      <c r="EP15" s="25"/>
      <c r="EQ15" s="25"/>
      <c r="ER15" s="25"/>
      <c r="ES15" s="25"/>
      <c r="ET15" s="25"/>
      <c r="EU15" s="25"/>
      <c r="EV15" s="25"/>
      <c r="EW15" s="25"/>
      <c r="EX15" s="25"/>
      <c r="EY15" s="25"/>
      <c r="EZ15" s="25"/>
      <c r="FA15" s="25"/>
      <c r="FB15" s="25"/>
      <c r="FC15" s="25"/>
      <c r="FD15" s="25"/>
      <c r="FE15" s="25"/>
      <c r="FF15" s="25"/>
      <c r="FG15" s="25"/>
      <c r="FH15" s="25"/>
      <c r="FI15" s="25"/>
      <c r="FJ15" s="25"/>
      <c r="FK15" s="25"/>
      <c r="FL15" s="25"/>
      <c r="FM15" s="25"/>
      <c r="FN15" s="25"/>
      <c r="FO15" s="25"/>
      <c r="FP15" s="25"/>
      <c r="FQ15" s="25"/>
      <c r="FR15" s="25"/>
      <c r="FS15" s="25"/>
      <c r="FT15" s="25"/>
      <c r="FU15" s="25"/>
      <c r="FV15" s="25"/>
      <c r="FW15" s="25"/>
      <c r="FX15" s="25"/>
      <c r="FY15" s="25"/>
      <c r="FZ15" s="25"/>
      <c r="GA15" s="25"/>
      <c r="GB15" s="25"/>
      <c r="GC15" s="25"/>
      <c r="GD15" s="25"/>
      <c r="GE15" s="25"/>
      <c r="GF15" s="25"/>
      <c r="GG15" s="25"/>
      <c r="GH15" s="25"/>
      <c r="GI15" s="25"/>
      <c r="GJ15" s="25"/>
      <c r="GK15" s="25"/>
      <c r="GL15" s="25"/>
      <c r="GM15" s="25"/>
      <c r="GN15" s="25"/>
      <c r="GO15" s="25"/>
      <c r="GP15" s="25"/>
      <c r="GQ15" s="25"/>
    </row>
    <row r="16" spans="1:199" ht="6.75" customHeight="1" x14ac:dyDescent="0.2">
      <c r="A16" s="35"/>
      <c r="B16" s="35"/>
      <c r="C16" s="35"/>
      <c r="D16" s="35"/>
      <c r="E16" s="35"/>
      <c r="F16" s="35"/>
      <c r="G16" s="35"/>
      <c r="H16" s="35"/>
      <c r="I16" s="35"/>
      <c r="J16" s="36"/>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row>
    <row r="17" spans="1:199" ht="14.85" customHeight="1" x14ac:dyDescent="0.2">
      <c r="A17" s="28"/>
      <c r="B17" s="28"/>
      <c r="C17" s="28"/>
      <c r="D17" s="28"/>
      <c r="E17" s="28"/>
      <c r="F17" s="28"/>
      <c r="G17" s="28"/>
      <c r="H17" s="23"/>
      <c r="I17" s="23"/>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25"/>
      <c r="GM17" s="25"/>
      <c r="GN17" s="25"/>
      <c r="GO17" s="25"/>
      <c r="GP17" s="25"/>
      <c r="GQ17" s="25"/>
    </row>
    <row r="18" spans="1:199" ht="14.85" customHeight="1" x14ac:dyDescent="0.2">
      <c r="A18" s="28"/>
      <c r="B18" s="28"/>
      <c r="C18" s="28"/>
      <c r="D18" s="28"/>
      <c r="E18" s="28"/>
      <c r="F18" s="28"/>
      <c r="G18" s="28"/>
      <c r="H18" s="23"/>
      <c r="I18" s="23"/>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25"/>
      <c r="GM18" s="25"/>
      <c r="GN18" s="25"/>
      <c r="GO18" s="25"/>
      <c r="GP18" s="25"/>
      <c r="GQ18" s="25"/>
    </row>
    <row r="20" spans="1:199" ht="14.85" customHeight="1" x14ac:dyDescent="0.2">
      <c r="A20" s="28"/>
      <c r="B20" s="28"/>
      <c r="C20" s="28"/>
      <c r="D20" s="28"/>
      <c r="E20" s="28"/>
      <c r="F20" s="28"/>
      <c r="G20" s="28"/>
      <c r="H20" s="23"/>
      <c r="I20" s="23"/>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c r="DD20" s="25"/>
      <c r="DE20" s="25"/>
      <c r="DF20" s="25"/>
      <c r="DG20" s="25"/>
      <c r="DH20" s="25"/>
      <c r="DI20" s="25"/>
      <c r="DJ20" s="25"/>
      <c r="DK20" s="25"/>
      <c r="DL20" s="25"/>
      <c r="DM20" s="25"/>
      <c r="DN20" s="25"/>
      <c r="DO20" s="25"/>
      <c r="DP20" s="25"/>
      <c r="DQ20" s="25"/>
      <c r="DR20" s="25"/>
      <c r="DS20" s="25"/>
      <c r="DT20" s="25"/>
      <c r="DU20" s="25"/>
      <c r="DV20" s="25"/>
      <c r="DW20" s="25"/>
      <c r="DX20" s="25"/>
      <c r="DY20" s="25"/>
      <c r="DZ20" s="25"/>
      <c r="EA20" s="25"/>
      <c r="EB20" s="25"/>
      <c r="EC20" s="25"/>
      <c r="ED20" s="25"/>
      <c r="EE20" s="25"/>
      <c r="EF20" s="25"/>
      <c r="EG20" s="25"/>
      <c r="EH20" s="25"/>
      <c r="EI20" s="25"/>
      <c r="EJ20" s="25"/>
      <c r="EK20" s="25"/>
      <c r="EL20" s="25"/>
      <c r="EM20" s="25"/>
      <c r="EN20" s="25"/>
      <c r="EO20" s="25"/>
      <c r="EP20" s="25"/>
      <c r="EQ20" s="25"/>
      <c r="ER20" s="25"/>
      <c r="ES20" s="25"/>
      <c r="ET20" s="25"/>
      <c r="EU20" s="25"/>
      <c r="EV20" s="25"/>
      <c r="EW20" s="25"/>
      <c r="EX20" s="25"/>
      <c r="EY20" s="25"/>
      <c r="EZ20" s="25"/>
      <c r="FA20" s="25"/>
      <c r="FB20" s="25"/>
      <c r="FC20" s="25"/>
      <c r="FD20" s="25"/>
      <c r="FE20" s="25"/>
      <c r="FF20" s="25"/>
      <c r="FG20" s="25"/>
      <c r="FH20" s="25"/>
      <c r="FI20" s="25"/>
      <c r="FJ20" s="25"/>
      <c r="FK20" s="25"/>
      <c r="FL20" s="25"/>
      <c r="FM20" s="25"/>
      <c r="FN20" s="25"/>
      <c r="FO20" s="25"/>
      <c r="FP20" s="25"/>
      <c r="FQ20" s="25"/>
      <c r="FR20" s="25"/>
      <c r="FS20" s="25"/>
      <c r="FT20" s="25"/>
      <c r="FU20" s="25"/>
      <c r="FV20" s="25"/>
      <c r="FW20" s="25"/>
      <c r="FX20" s="25"/>
      <c r="FY20" s="25"/>
      <c r="FZ20" s="25"/>
      <c r="GA20" s="25"/>
      <c r="GB20" s="25"/>
      <c r="GC20" s="25"/>
      <c r="GD20" s="25"/>
      <c r="GE20" s="25"/>
      <c r="GF20" s="25"/>
      <c r="GG20" s="25"/>
      <c r="GH20" s="25"/>
      <c r="GI20" s="25"/>
      <c r="GJ20" s="25"/>
      <c r="GK20" s="25"/>
      <c r="GL20" s="25"/>
      <c r="GM20" s="25"/>
      <c r="GN20" s="25"/>
      <c r="GO20" s="25"/>
      <c r="GP20" s="25"/>
      <c r="GQ20" s="25"/>
    </row>
    <row r="21" spans="1:199" ht="14.85" customHeight="1" x14ac:dyDescent="0.2">
      <c r="A21" s="28"/>
      <c r="B21" s="28"/>
      <c r="C21" s="28"/>
      <c r="D21" s="28"/>
      <c r="E21" s="28"/>
      <c r="F21" s="28"/>
      <c r="G21" s="28"/>
      <c r="H21" s="23"/>
      <c r="I21" s="23"/>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c r="DC21" s="25"/>
      <c r="DD21" s="25"/>
      <c r="DE21" s="25"/>
      <c r="DF21" s="25"/>
      <c r="DG21" s="25"/>
      <c r="DH21" s="25"/>
      <c r="DI21" s="25"/>
      <c r="DJ21" s="25"/>
      <c r="DK21" s="25"/>
      <c r="DL21" s="25"/>
      <c r="DM21" s="25"/>
      <c r="DN21" s="25"/>
      <c r="DO21" s="25"/>
      <c r="DP21" s="25"/>
      <c r="DQ21" s="25"/>
      <c r="DR21" s="25"/>
      <c r="DS21" s="25"/>
      <c r="DT21" s="25"/>
      <c r="DU21" s="25"/>
      <c r="DV21" s="25"/>
      <c r="DW21" s="25"/>
      <c r="DX21" s="25"/>
      <c r="DY21" s="25"/>
      <c r="DZ21" s="25"/>
      <c r="EA21" s="25"/>
      <c r="EB21" s="25"/>
      <c r="EC21" s="25"/>
      <c r="ED21" s="25"/>
      <c r="EE21" s="25"/>
      <c r="EF21" s="25"/>
      <c r="EG21" s="25"/>
      <c r="EH21" s="25"/>
      <c r="EI21" s="25"/>
      <c r="EJ21" s="25"/>
      <c r="EK21" s="25"/>
      <c r="EL21" s="25"/>
      <c r="EM21" s="25"/>
      <c r="EN21" s="25"/>
      <c r="EO21" s="25"/>
      <c r="EP21" s="25"/>
      <c r="EQ21" s="25"/>
      <c r="ER21" s="25"/>
      <c r="ES21" s="25"/>
      <c r="ET21" s="25"/>
      <c r="EU21" s="25"/>
      <c r="EV21" s="25"/>
      <c r="EW21" s="25"/>
      <c r="EX21" s="25"/>
      <c r="EY21" s="25"/>
      <c r="EZ21" s="25"/>
      <c r="FA21" s="25"/>
      <c r="FB21" s="25"/>
      <c r="FC21" s="25"/>
      <c r="FD21" s="25"/>
      <c r="FE21" s="25"/>
      <c r="FF21" s="25"/>
      <c r="FG21" s="25"/>
      <c r="FH21" s="25"/>
      <c r="FI21" s="25"/>
      <c r="FJ21" s="25"/>
      <c r="FK21" s="25"/>
      <c r="FL21" s="25"/>
      <c r="FM21" s="25"/>
      <c r="FN21" s="25"/>
      <c r="FO21" s="25"/>
      <c r="FP21" s="25"/>
      <c r="FQ21" s="25"/>
      <c r="FR21" s="25"/>
      <c r="FS21" s="25"/>
      <c r="FT21" s="25"/>
      <c r="FU21" s="25"/>
      <c r="FV21" s="25"/>
      <c r="FW21" s="25"/>
      <c r="FX21" s="25"/>
      <c r="FY21" s="25"/>
      <c r="FZ21" s="25"/>
      <c r="GA21" s="25"/>
      <c r="GB21" s="25"/>
      <c r="GC21" s="25"/>
      <c r="GD21" s="25"/>
      <c r="GE21" s="25"/>
      <c r="GF21" s="25"/>
      <c r="GG21" s="25"/>
      <c r="GH21" s="25"/>
      <c r="GI21" s="25"/>
      <c r="GJ21" s="25"/>
      <c r="GK21" s="25"/>
      <c r="GL21" s="25"/>
      <c r="GM21" s="25"/>
      <c r="GN21" s="25"/>
      <c r="GO21" s="25"/>
      <c r="GP21" s="25"/>
      <c r="GQ21" s="25"/>
    </row>
    <row r="22" spans="1:199" ht="14.85" customHeight="1" x14ac:dyDescent="0.2">
      <c r="A22" s="28"/>
      <c r="B22" s="28"/>
      <c r="C22" s="28"/>
      <c r="D22" s="28"/>
      <c r="E22" s="28"/>
      <c r="F22" s="28"/>
      <c r="G22" s="28"/>
      <c r="H22" s="23"/>
      <c r="I22" s="23"/>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c r="DD22" s="25"/>
      <c r="DE22" s="25"/>
      <c r="DF22" s="25"/>
      <c r="DG22" s="25"/>
      <c r="DH22" s="25"/>
      <c r="DI22" s="25"/>
      <c r="DJ22" s="25"/>
      <c r="DK22" s="25"/>
      <c r="DL22" s="25"/>
      <c r="DM22" s="25"/>
      <c r="DN22" s="25"/>
      <c r="DO22" s="25"/>
      <c r="DP22" s="25"/>
      <c r="DQ22" s="25"/>
      <c r="DR22" s="25"/>
      <c r="DS22" s="25"/>
      <c r="DT22" s="25"/>
      <c r="DU22" s="25"/>
      <c r="DV22" s="25"/>
      <c r="DW22" s="25"/>
      <c r="DX22" s="25"/>
      <c r="DY22" s="25"/>
      <c r="DZ22" s="25"/>
      <c r="EA22" s="25"/>
      <c r="EB22" s="25"/>
      <c r="EC22" s="25"/>
      <c r="ED22" s="25"/>
      <c r="EE22" s="25"/>
      <c r="EF22" s="25"/>
      <c r="EG22" s="25"/>
      <c r="EH22" s="25"/>
      <c r="EI22" s="25"/>
      <c r="EJ22" s="25"/>
      <c r="EK22" s="25"/>
      <c r="EL22" s="25"/>
      <c r="EM22" s="25"/>
      <c r="EN22" s="25"/>
      <c r="EO22" s="25"/>
      <c r="EP22" s="25"/>
      <c r="EQ22" s="25"/>
      <c r="ER22" s="25"/>
      <c r="ES22" s="25"/>
      <c r="ET22" s="25"/>
      <c r="EU22" s="25"/>
      <c r="EV22" s="25"/>
      <c r="EW22" s="25"/>
      <c r="EX22" s="25"/>
      <c r="EY22" s="25"/>
      <c r="EZ22" s="25"/>
      <c r="FA22" s="25"/>
      <c r="FB22" s="25"/>
      <c r="FC22" s="25"/>
      <c r="FD22" s="25"/>
      <c r="FE22" s="25"/>
      <c r="FF22" s="25"/>
      <c r="FG22" s="25"/>
      <c r="FH22" s="25"/>
      <c r="FI22" s="25"/>
      <c r="FJ22" s="25"/>
      <c r="FK22" s="25"/>
      <c r="FL22" s="25"/>
      <c r="FM22" s="25"/>
      <c r="FN22" s="25"/>
      <c r="FO22" s="25"/>
      <c r="FP22" s="25"/>
      <c r="FQ22" s="25"/>
      <c r="FR22" s="25"/>
      <c r="FS22" s="25"/>
      <c r="FT22" s="25"/>
      <c r="FU22" s="25"/>
      <c r="FV22" s="25"/>
      <c r="FW22" s="25"/>
      <c r="FX22" s="25"/>
      <c r="FY22" s="25"/>
      <c r="FZ22" s="25"/>
      <c r="GA22" s="25"/>
      <c r="GB22" s="25"/>
      <c r="GC22" s="25"/>
      <c r="GD22" s="25"/>
      <c r="GE22" s="25"/>
      <c r="GF22" s="25"/>
      <c r="GG22" s="25"/>
      <c r="GH22" s="25"/>
      <c r="GI22" s="25"/>
      <c r="GJ22" s="25"/>
      <c r="GK22" s="25"/>
      <c r="GL22" s="25"/>
      <c r="GM22" s="25"/>
      <c r="GN22" s="25"/>
      <c r="GO22" s="25"/>
      <c r="GP22" s="25"/>
      <c r="GQ22" s="25"/>
    </row>
    <row r="23" spans="1:199" ht="14.85" customHeight="1" x14ac:dyDescent="0.2">
      <c r="A23" s="28"/>
      <c r="B23" s="28"/>
      <c r="C23" s="28"/>
      <c r="D23" s="28"/>
      <c r="E23" s="28"/>
      <c r="F23" s="28"/>
      <c r="G23" s="28"/>
      <c r="H23" s="23"/>
      <c r="I23" s="23"/>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c r="DA23" s="25"/>
      <c r="DB23" s="25"/>
      <c r="DC23" s="25"/>
      <c r="DD23" s="25"/>
      <c r="DE23" s="25"/>
      <c r="DF23" s="25"/>
      <c r="DG23" s="25"/>
      <c r="DH23" s="25"/>
      <c r="DI23" s="25"/>
      <c r="DJ23" s="25"/>
      <c r="DK23" s="25"/>
      <c r="DL23" s="25"/>
      <c r="DM23" s="25"/>
      <c r="DN23" s="25"/>
      <c r="DO23" s="25"/>
      <c r="DP23" s="25"/>
      <c r="DQ23" s="25"/>
      <c r="DR23" s="25"/>
      <c r="DS23" s="25"/>
      <c r="DT23" s="25"/>
      <c r="DU23" s="25"/>
      <c r="DV23" s="25"/>
      <c r="DW23" s="25"/>
      <c r="DX23" s="25"/>
      <c r="DY23" s="25"/>
      <c r="DZ23" s="25"/>
      <c r="EA23" s="25"/>
      <c r="EB23" s="25"/>
      <c r="EC23" s="25"/>
      <c r="ED23" s="25"/>
      <c r="EE23" s="25"/>
      <c r="EF23" s="25"/>
      <c r="EG23" s="25"/>
      <c r="EH23" s="25"/>
      <c r="EI23" s="25"/>
      <c r="EJ23" s="25"/>
      <c r="EK23" s="25"/>
      <c r="EL23" s="25"/>
      <c r="EM23" s="25"/>
      <c r="EN23" s="25"/>
      <c r="EO23" s="25"/>
      <c r="EP23" s="25"/>
      <c r="EQ23" s="25"/>
      <c r="ER23" s="25"/>
      <c r="ES23" s="25"/>
      <c r="ET23" s="25"/>
      <c r="EU23" s="25"/>
      <c r="EV23" s="25"/>
      <c r="EW23" s="25"/>
      <c r="EX23" s="25"/>
      <c r="EY23" s="25"/>
      <c r="EZ23" s="25"/>
      <c r="FA23" s="25"/>
      <c r="FB23" s="25"/>
      <c r="FC23" s="25"/>
      <c r="FD23" s="25"/>
      <c r="FE23" s="25"/>
      <c r="FF23" s="25"/>
      <c r="FG23" s="25"/>
      <c r="FH23" s="25"/>
      <c r="FI23" s="25"/>
      <c r="FJ23" s="25"/>
      <c r="FK23" s="25"/>
      <c r="FL23" s="25"/>
      <c r="FM23" s="25"/>
      <c r="FN23" s="25"/>
      <c r="FO23" s="25"/>
      <c r="FP23" s="25"/>
      <c r="FQ23" s="25"/>
      <c r="FR23" s="25"/>
      <c r="FS23" s="25"/>
      <c r="FT23" s="25"/>
      <c r="FU23" s="25"/>
      <c r="FV23" s="25"/>
      <c r="FW23" s="25"/>
      <c r="FX23" s="25"/>
      <c r="FY23" s="25"/>
      <c r="FZ23" s="25"/>
      <c r="GA23" s="25"/>
      <c r="GB23" s="25"/>
      <c r="GC23" s="25"/>
      <c r="GD23" s="25"/>
      <c r="GE23" s="25"/>
      <c r="GF23" s="25"/>
      <c r="GG23" s="25"/>
      <c r="GH23" s="25"/>
      <c r="GI23" s="25"/>
      <c r="GJ23" s="25"/>
      <c r="GK23" s="25"/>
      <c r="GL23" s="25"/>
      <c r="GM23" s="25"/>
      <c r="GN23" s="25"/>
      <c r="GO23" s="25"/>
      <c r="GP23" s="25"/>
      <c r="GQ23" s="25"/>
    </row>
    <row r="24" spans="1:199" ht="14.85" customHeight="1" x14ac:dyDescent="0.2">
      <c r="A24" s="28"/>
      <c r="B24" s="28"/>
      <c r="C24" s="28"/>
      <c r="D24" s="28"/>
      <c r="E24" s="28"/>
      <c r="F24" s="28"/>
      <c r="G24" s="28"/>
      <c r="H24" s="23"/>
      <c r="I24" s="23"/>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c r="DA24" s="25"/>
      <c r="DB24" s="25"/>
      <c r="DC24" s="25"/>
      <c r="DD24" s="25"/>
      <c r="DE24" s="25"/>
      <c r="DF24" s="25"/>
      <c r="DG24" s="25"/>
      <c r="DH24" s="25"/>
      <c r="DI24" s="25"/>
      <c r="DJ24" s="25"/>
      <c r="DK24" s="25"/>
      <c r="DL24" s="25"/>
      <c r="DM24" s="25"/>
      <c r="DN24" s="25"/>
      <c r="DO24" s="25"/>
      <c r="DP24" s="25"/>
      <c r="DQ24" s="25"/>
      <c r="DR24" s="25"/>
      <c r="DS24" s="25"/>
      <c r="DT24" s="25"/>
      <c r="DU24" s="25"/>
      <c r="DV24" s="25"/>
      <c r="DW24" s="25"/>
      <c r="DX24" s="25"/>
      <c r="DY24" s="25"/>
      <c r="DZ24" s="25"/>
      <c r="EA24" s="25"/>
      <c r="EB24" s="25"/>
      <c r="EC24" s="25"/>
      <c r="ED24" s="25"/>
      <c r="EE24" s="25"/>
      <c r="EF24" s="25"/>
      <c r="EG24" s="25"/>
      <c r="EH24" s="25"/>
      <c r="EI24" s="25"/>
      <c r="EJ24" s="25"/>
      <c r="EK24" s="25"/>
      <c r="EL24" s="25"/>
      <c r="EM24" s="25"/>
      <c r="EN24" s="25"/>
      <c r="EO24" s="25"/>
      <c r="EP24" s="25"/>
      <c r="EQ24" s="25"/>
      <c r="ER24" s="25"/>
      <c r="ES24" s="25"/>
      <c r="ET24" s="25"/>
      <c r="EU24" s="25"/>
      <c r="EV24" s="25"/>
      <c r="EW24" s="25"/>
      <c r="EX24" s="25"/>
      <c r="EY24" s="25"/>
      <c r="EZ24" s="25"/>
      <c r="FA24" s="25"/>
      <c r="FB24" s="25"/>
      <c r="FC24" s="25"/>
      <c r="FD24" s="25"/>
      <c r="FE24" s="25"/>
      <c r="FF24" s="25"/>
      <c r="FG24" s="25"/>
      <c r="FH24" s="25"/>
      <c r="FI24" s="25"/>
      <c r="FJ24" s="25"/>
      <c r="FK24" s="25"/>
      <c r="FL24" s="25"/>
      <c r="FM24" s="25"/>
      <c r="FN24" s="25"/>
      <c r="FO24" s="25"/>
      <c r="FP24" s="25"/>
      <c r="FQ24" s="25"/>
      <c r="FR24" s="25"/>
      <c r="FS24" s="25"/>
      <c r="FT24" s="25"/>
      <c r="FU24" s="25"/>
      <c r="FV24" s="25"/>
      <c r="FW24" s="25"/>
      <c r="FX24" s="25"/>
      <c r="FY24" s="25"/>
      <c r="FZ24" s="25"/>
      <c r="GA24" s="25"/>
      <c r="GB24" s="25"/>
      <c r="GC24" s="25"/>
      <c r="GD24" s="25"/>
      <c r="GE24" s="25"/>
      <c r="GF24" s="25"/>
      <c r="GG24" s="25"/>
      <c r="GH24" s="25"/>
      <c r="GI24" s="25"/>
      <c r="GJ24" s="25"/>
      <c r="GK24" s="25"/>
      <c r="GL24" s="25"/>
      <c r="GM24" s="25"/>
      <c r="GN24" s="25"/>
      <c r="GO24" s="25"/>
      <c r="GP24" s="25"/>
      <c r="GQ24" s="25"/>
    </row>
    <row r="25" spans="1:199" ht="14.85" customHeight="1" x14ac:dyDescent="0.2"/>
    <row r="26" spans="1:199" ht="14.85" customHeight="1" x14ac:dyDescent="0.2"/>
    <row r="27" spans="1:199" ht="14.85" customHeight="1" x14ac:dyDescent="0.2"/>
    <row r="28" spans="1:199" ht="14.85" customHeight="1" x14ac:dyDescent="0.2"/>
    <row r="29" spans="1:199" ht="14.85" customHeight="1" x14ac:dyDescent="0.2"/>
    <row r="30" spans="1:199" ht="14.85" customHeight="1" x14ac:dyDescent="0.2"/>
    <row r="31" spans="1:199" ht="14.85" customHeight="1" x14ac:dyDescent="0.2"/>
    <row r="32" spans="1:199" ht="14.85" customHeight="1" x14ac:dyDescent="0.2"/>
    <row r="33" ht="14.85" customHeight="1" x14ac:dyDescent="0.2"/>
    <row r="34" ht="14.85" customHeight="1" x14ac:dyDescent="0.2"/>
    <row r="35" ht="14.85" customHeight="1" x14ac:dyDescent="0.2"/>
    <row r="36" ht="14.85" customHeight="1" x14ac:dyDescent="0.2"/>
    <row r="37" ht="14.85" customHeight="1" x14ac:dyDescent="0.2"/>
    <row r="38" ht="14.85" customHeight="1" x14ac:dyDescent="0.2"/>
    <row r="39" ht="14.85" customHeight="1" x14ac:dyDescent="0.2"/>
    <row r="40" ht="14.85" customHeight="1" x14ac:dyDescent="0.2"/>
    <row r="41" ht="14.85" customHeight="1" x14ac:dyDescent="0.2"/>
    <row r="42" ht="14.85" customHeight="1" x14ac:dyDescent="0.2"/>
    <row r="43" ht="14.85" customHeight="1" x14ac:dyDescent="0.2"/>
    <row r="44" ht="14.85" customHeight="1" x14ac:dyDescent="0.2"/>
    <row r="45" ht="14.85" customHeight="1" x14ac:dyDescent="0.2"/>
    <row r="46" ht="14.85" customHeight="1" x14ac:dyDescent="0.2"/>
    <row r="47" ht="14.85" customHeight="1" x14ac:dyDescent="0.2"/>
    <row r="48" ht="14.85" customHeight="1" x14ac:dyDescent="0.2"/>
    <row r="49" ht="14.85" customHeight="1" x14ac:dyDescent="0.2"/>
    <row r="50" ht="14.85" customHeight="1" x14ac:dyDescent="0.2"/>
    <row r="51" ht="14.85" customHeight="1" x14ac:dyDescent="0.2"/>
    <row r="52" ht="14.85" customHeight="1" x14ac:dyDescent="0.2"/>
    <row r="53" ht="14.85" customHeight="1" x14ac:dyDescent="0.2"/>
    <row r="54" ht="14.85" customHeight="1" x14ac:dyDescent="0.2"/>
    <row r="55" ht="14.85" customHeight="1" x14ac:dyDescent="0.2"/>
    <row r="56" ht="14.85" customHeight="1" x14ac:dyDescent="0.2"/>
    <row r="57" ht="14.85" customHeight="1" x14ac:dyDescent="0.2"/>
    <row r="58" ht="14.85" customHeight="1" x14ac:dyDescent="0.2"/>
    <row r="59" ht="14.85" customHeight="1" x14ac:dyDescent="0.2"/>
    <row r="60" ht="14.85" customHeight="1" x14ac:dyDescent="0.2"/>
    <row r="61" ht="14.85" customHeight="1" x14ac:dyDescent="0.2"/>
    <row r="62" ht="14.85" customHeight="1" x14ac:dyDescent="0.2"/>
    <row r="63" ht="14.85" customHeight="1" x14ac:dyDescent="0.2"/>
    <row r="64" ht="14.85" customHeight="1" x14ac:dyDescent="0.2"/>
    <row r="65" ht="14.85" customHeight="1" x14ac:dyDescent="0.2"/>
    <row r="66" ht="14.85" customHeight="1" x14ac:dyDescent="0.2"/>
    <row r="67" ht="14.85" customHeight="1" x14ac:dyDescent="0.2"/>
    <row r="68" ht="14.85" customHeight="1" x14ac:dyDescent="0.2"/>
    <row r="69" ht="14.85" customHeight="1" x14ac:dyDescent="0.2"/>
    <row r="70" ht="14.85" customHeight="1" x14ac:dyDescent="0.2"/>
  </sheetData>
  <pageMargins left="0.78740157480314965" right="0.78740157480314965" top="0.39370078740157483" bottom="0.98425196850393704" header="0.51181102362204722"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DD8E7-B5FD-43FD-8783-6C8EC3DF504E}">
  <sheetPr>
    <tabColor theme="3" tint="0.89999084444715716"/>
    <pageSetUpPr fitToPage="1"/>
  </sheetPr>
  <dimension ref="A1:GK86"/>
  <sheetViews>
    <sheetView showGridLines="0" zoomScale="90" zoomScaleNormal="90" workbookViewId="0"/>
  </sheetViews>
  <sheetFormatPr defaultColWidth="9" defaultRowHeight="12" x14ac:dyDescent="0.2"/>
  <cols>
    <col min="1" max="1" width="2.5703125" style="10" customWidth="1"/>
    <col min="2" max="2" width="48.5703125" style="10" customWidth="1"/>
    <col min="3" max="3" width="12.140625" style="10" customWidth="1"/>
    <col min="4" max="7" width="15.85546875" style="10" customWidth="1"/>
    <col min="8" max="8" width="3.28515625" style="10" customWidth="1"/>
    <col min="9" max="12" width="15.85546875" style="10" customWidth="1"/>
    <col min="13" max="13" width="3.5703125" style="10" customWidth="1"/>
    <col min="14" max="17" width="15.85546875" style="10" customWidth="1"/>
    <col min="18" max="192" width="11.140625" style="10" customWidth="1"/>
    <col min="193" max="193" width="2" style="10" customWidth="1"/>
    <col min="194" max="16384" width="9" style="10"/>
  </cols>
  <sheetData>
    <row r="1" spans="1:193" ht="14.85" customHeight="1" x14ac:dyDescent="0.2">
      <c r="C1" s="13"/>
      <c r="D1" s="13"/>
      <c r="E1" s="13"/>
      <c r="F1" s="13"/>
      <c r="G1" s="13"/>
      <c r="H1" s="13"/>
      <c r="I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row>
    <row r="2" spans="1:193" ht="14.85" customHeight="1" x14ac:dyDescent="0.2">
      <c r="B2" s="427" t="s">
        <v>43</v>
      </c>
      <c r="D2" s="16"/>
      <c r="E2" s="17"/>
      <c r="G2" s="13"/>
      <c r="H2" s="13"/>
      <c r="I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row>
    <row r="3" spans="1:193" ht="14.85" customHeight="1" x14ac:dyDescent="0.2">
      <c r="B3" s="14"/>
      <c r="D3" s="16"/>
      <c r="E3" s="17"/>
      <c r="G3" s="13"/>
      <c r="H3" s="13"/>
      <c r="I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FX3" s="13"/>
      <c r="FY3" s="13"/>
      <c r="FZ3" s="13"/>
      <c r="GA3" s="13"/>
      <c r="GB3" s="13"/>
      <c r="GC3" s="13"/>
      <c r="GD3" s="13"/>
      <c r="GE3" s="13"/>
      <c r="GF3" s="13"/>
      <c r="GG3" s="13"/>
      <c r="GH3" s="13"/>
      <c r="GI3" s="13"/>
      <c r="GJ3" s="13"/>
      <c r="GK3" s="13"/>
    </row>
    <row r="4" spans="1:193" ht="30" x14ac:dyDescent="0.25">
      <c r="B4" s="428" t="s">
        <v>49</v>
      </c>
      <c r="D4" s="37"/>
      <c r="E4" s="13"/>
      <c r="G4" s="13"/>
      <c r="H4" s="13"/>
      <c r="I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row>
    <row r="5" spans="1:193" x14ac:dyDescent="0.2">
      <c r="B5" s="18"/>
      <c r="G5" s="13"/>
      <c r="H5" s="13"/>
      <c r="I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row>
    <row r="6" spans="1:193" x14ac:dyDescent="0.2">
      <c r="B6" s="20"/>
      <c r="C6" s="21"/>
      <c r="F6" s="13"/>
      <c r="G6" s="13"/>
      <c r="H6" s="13"/>
      <c r="I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row>
    <row r="7" spans="1:193" x14ac:dyDescent="0.2">
      <c r="B7" s="351" t="s">
        <v>50</v>
      </c>
      <c r="C7" s="20" t="s">
        <v>51</v>
      </c>
      <c r="E7" s="13"/>
      <c r="F7" s="13"/>
      <c r="G7" s="13"/>
      <c r="H7" s="13"/>
      <c r="I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row>
    <row r="8" spans="1:193" ht="14.85" customHeight="1" x14ac:dyDescent="0.2">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row>
    <row r="9" spans="1:193" ht="14.85" customHeight="1" thickBot="1" x14ac:dyDescent="0.25">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row>
    <row r="10" spans="1:193" ht="14.85" customHeight="1" thickBot="1" x14ac:dyDescent="0.25">
      <c r="A10" s="18"/>
      <c r="B10" s="18"/>
      <c r="D10" s="459" t="s">
        <v>52</v>
      </c>
      <c r="E10" s="460"/>
      <c r="F10" s="460"/>
      <c r="G10" s="461"/>
      <c r="H10" s="38"/>
      <c r="I10" s="459" t="s">
        <v>53</v>
      </c>
      <c r="J10" s="460"/>
      <c r="K10" s="460"/>
      <c r="L10" s="461"/>
      <c r="M10" s="38"/>
      <c r="N10" s="459" t="s">
        <v>54</v>
      </c>
      <c r="O10" s="460"/>
      <c r="P10" s="460"/>
      <c r="Q10" s="461"/>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row>
    <row r="11" spans="1:193" ht="14.85" customHeight="1" x14ac:dyDescent="0.2">
      <c r="A11" s="18"/>
      <c r="B11" s="18"/>
      <c r="D11" s="39">
        <v>2025</v>
      </c>
      <c r="E11" s="39" t="s">
        <v>55</v>
      </c>
      <c r="F11" s="39" t="s">
        <v>56</v>
      </c>
      <c r="G11" s="39" t="s">
        <v>57</v>
      </c>
      <c r="H11" s="40"/>
      <c r="I11" s="39">
        <v>2025</v>
      </c>
      <c r="J11" s="39" t="s">
        <v>55</v>
      </c>
      <c r="K11" s="39" t="s">
        <v>56</v>
      </c>
      <c r="L11" s="39" t="s">
        <v>57</v>
      </c>
      <c r="M11" s="41"/>
      <c r="N11" s="39">
        <v>2025</v>
      </c>
      <c r="O11" s="39" t="s">
        <v>55</v>
      </c>
      <c r="P11" s="39" t="s">
        <v>56</v>
      </c>
      <c r="Q11" s="39" t="s">
        <v>57</v>
      </c>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row>
    <row r="12" spans="1:193" ht="14.85" customHeight="1" x14ac:dyDescent="0.2">
      <c r="A12" s="25"/>
      <c r="B12" s="431" t="s">
        <v>58</v>
      </c>
      <c r="C12" s="42"/>
      <c r="D12" s="43"/>
      <c r="E12" s="43"/>
      <c r="F12" s="43"/>
      <c r="G12" s="43"/>
      <c r="H12" s="25"/>
      <c r="I12" s="43"/>
      <c r="J12" s="43"/>
      <c r="K12" s="43"/>
      <c r="L12" s="43"/>
      <c r="M12" s="25"/>
      <c r="N12" s="43"/>
      <c r="O12" s="43"/>
      <c r="P12" s="43"/>
      <c r="Q12" s="43"/>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c r="DA12" s="25"/>
      <c r="DB12" s="25"/>
      <c r="DC12" s="25"/>
      <c r="DD12" s="25"/>
      <c r="DE12" s="25"/>
      <c r="DF12" s="25"/>
      <c r="DG12" s="25"/>
      <c r="DH12" s="25"/>
      <c r="DI12" s="25"/>
      <c r="DJ12" s="25"/>
      <c r="DK12" s="25"/>
      <c r="DL12" s="25"/>
      <c r="DM12" s="25"/>
      <c r="DN12" s="25"/>
      <c r="DO12" s="25"/>
      <c r="DP12" s="25"/>
      <c r="DQ12" s="25"/>
      <c r="DR12" s="25"/>
      <c r="DS12" s="25"/>
      <c r="DT12" s="25"/>
      <c r="DU12" s="25"/>
      <c r="DV12" s="25"/>
      <c r="DW12" s="25"/>
      <c r="DX12" s="25"/>
      <c r="DY12" s="25"/>
      <c r="DZ12" s="25"/>
      <c r="EA12" s="25"/>
      <c r="EB12" s="25"/>
      <c r="EC12" s="25"/>
      <c r="ED12" s="25"/>
      <c r="EE12" s="25"/>
      <c r="EF12" s="25"/>
      <c r="EG12" s="25"/>
      <c r="EH12" s="25"/>
      <c r="EI12" s="25"/>
      <c r="EJ12" s="25"/>
      <c r="EK12" s="25"/>
      <c r="EL12" s="25"/>
      <c r="EM12" s="25"/>
      <c r="EN12" s="25"/>
      <c r="EO12" s="25"/>
      <c r="EP12" s="25"/>
      <c r="EQ12" s="25"/>
      <c r="ER12" s="25"/>
      <c r="ES12" s="25"/>
      <c r="ET12" s="25"/>
      <c r="EU12" s="25"/>
      <c r="EV12" s="25"/>
      <c r="EW12" s="25"/>
      <c r="EX12" s="25"/>
      <c r="EY12" s="25"/>
      <c r="EZ12" s="25"/>
      <c r="FA12" s="25"/>
      <c r="FB12" s="25"/>
      <c r="FC12" s="25"/>
      <c r="FD12" s="25"/>
      <c r="FE12" s="25"/>
      <c r="FF12" s="25"/>
      <c r="FG12" s="25"/>
      <c r="FH12" s="25"/>
      <c r="FI12" s="25"/>
      <c r="FJ12" s="25"/>
      <c r="FK12" s="25"/>
      <c r="FL12" s="25"/>
      <c r="FM12" s="25"/>
      <c r="FN12" s="25"/>
      <c r="FO12" s="25"/>
      <c r="FP12" s="25"/>
      <c r="FQ12" s="25"/>
      <c r="FR12" s="25"/>
      <c r="FS12" s="25"/>
      <c r="FT12" s="25"/>
      <c r="FU12" s="25"/>
      <c r="FV12" s="25"/>
      <c r="FW12" s="25"/>
      <c r="FX12" s="25"/>
      <c r="FY12" s="25"/>
      <c r="FZ12" s="25"/>
      <c r="GA12" s="25"/>
      <c r="GB12" s="25"/>
      <c r="GC12" s="25"/>
      <c r="GD12" s="25"/>
      <c r="GE12" s="25"/>
      <c r="GF12" s="25"/>
      <c r="GG12" s="25"/>
      <c r="GH12" s="25"/>
      <c r="GI12" s="25"/>
      <c r="GJ12" s="25"/>
      <c r="GK12" s="25"/>
    </row>
    <row r="13" spans="1:193" ht="14.85" customHeight="1" x14ac:dyDescent="0.2">
      <c r="A13" s="25"/>
      <c r="B13" s="431" t="s">
        <v>59</v>
      </c>
      <c r="C13" s="42"/>
      <c r="D13" s="43"/>
      <c r="E13" s="43"/>
      <c r="F13" s="43"/>
      <c r="G13" s="43"/>
      <c r="H13" s="25"/>
      <c r="I13" s="43"/>
      <c r="J13" s="43"/>
      <c r="K13" s="43"/>
      <c r="L13" s="43"/>
      <c r="M13" s="25"/>
      <c r="N13" s="43"/>
      <c r="O13" s="43"/>
      <c r="P13" s="43"/>
      <c r="Q13" s="43"/>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c r="DA13" s="25"/>
      <c r="DB13" s="25"/>
      <c r="DC13" s="25"/>
      <c r="DD13" s="25"/>
      <c r="DE13" s="25"/>
      <c r="DF13" s="25"/>
      <c r="DG13" s="25"/>
      <c r="DH13" s="25"/>
      <c r="DI13" s="25"/>
      <c r="DJ13" s="25"/>
      <c r="DK13" s="25"/>
      <c r="DL13" s="25"/>
      <c r="DM13" s="25"/>
      <c r="DN13" s="25"/>
      <c r="DO13" s="25"/>
      <c r="DP13" s="25"/>
      <c r="DQ13" s="25"/>
      <c r="DR13" s="25"/>
      <c r="DS13" s="25"/>
      <c r="DT13" s="25"/>
      <c r="DU13" s="25"/>
      <c r="DV13" s="25"/>
      <c r="DW13" s="25"/>
      <c r="DX13" s="25"/>
      <c r="DY13" s="25"/>
      <c r="DZ13" s="25"/>
      <c r="EA13" s="25"/>
      <c r="EB13" s="25"/>
      <c r="EC13" s="25"/>
      <c r="ED13" s="25"/>
      <c r="EE13" s="25"/>
      <c r="EF13" s="25"/>
      <c r="EG13" s="25"/>
      <c r="EH13" s="25"/>
      <c r="EI13" s="25"/>
      <c r="EJ13" s="25"/>
      <c r="EK13" s="25"/>
      <c r="EL13" s="25"/>
      <c r="EM13" s="25"/>
      <c r="EN13" s="25"/>
      <c r="EO13" s="25"/>
      <c r="EP13" s="25"/>
      <c r="EQ13" s="25"/>
      <c r="ER13" s="25"/>
      <c r="ES13" s="25"/>
      <c r="ET13" s="25"/>
      <c r="EU13" s="25"/>
      <c r="EV13" s="25"/>
      <c r="EW13" s="25"/>
      <c r="EX13" s="25"/>
      <c r="EY13" s="25"/>
      <c r="EZ13" s="25"/>
      <c r="FA13" s="25"/>
      <c r="FB13" s="25"/>
      <c r="FC13" s="25"/>
      <c r="FD13" s="25"/>
      <c r="FE13" s="25"/>
      <c r="FF13" s="25"/>
      <c r="FG13" s="25"/>
      <c r="FH13" s="25"/>
      <c r="FI13" s="25"/>
      <c r="FJ13" s="25"/>
      <c r="FK13" s="25"/>
      <c r="FL13" s="25"/>
      <c r="FM13" s="25"/>
      <c r="FN13" s="25"/>
      <c r="FO13" s="25"/>
      <c r="FP13" s="25"/>
      <c r="FQ13" s="25"/>
      <c r="FR13" s="25"/>
      <c r="FS13" s="25"/>
      <c r="FT13" s="25"/>
      <c r="FU13" s="25"/>
      <c r="FV13" s="25"/>
      <c r="FW13" s="25"/>
      <c r="FX13" s="25"/>
      <c r="FY13" s="25"/>
      <c r="FZ13" s="25"/>
      <c r="GA13" s="25"/>
      <c r="GB13" s="25"/>
      <c r="GC13" s="25"/>
      <c r="GD13" s="25"/>
      <c r="GE13" s="25"/>
      <c r="GF13" s="25"/>
      <c r="GG13" s="25"/>
      <c r="GH13" s="25"/>
      <c r="GI13" s="25"/>
      <c r="GJ13" s="25"/>
      <c r="GK13" s="25"/>
    </row>
    <row r="14" spans="1:193" ht="14.85" customHeight="1" x14ac:dyDescent="0.2">
      <c r="A14" s="25"/>
      <c r="B14" s="431" t="s">
        <v>60</v>
      </c>
      <c r="C14" s="42"/>
      <c r="D14" s="43"/>
      <c r="E14" s="43"/>
      <c r="F14" s="43"/>
      <c r="G14" s="43"/>
      <c r="H14" s="25"/>
      <c r="I14" s="43"/>
      <c r="J14" s="43"/>
      <c r="K14" s="43"/>
      <c r="L14" s="43"/>
      <c r="M14" s="25"/>
      <c r="N14" s="43"/>
      <c r="O14" s="43"/>
      <c r="P14" s="43"/>
      <c r="Q14" s="43"/>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c r="CZ14" s="25"/>
      <c r="DA14" s="25"/>
      <c r="DB14" s="25"/>
      <c r="DC14" s="25"/>
      <c r="DD14" s="25"/>
      <c r="DE14" s="25"/>
      <c r="DF14" s="25"/>
      <c r="DG14" s="25"/>
      <c r="DH14" s="25"/>
      <c r="DI14" s="25"/>
      <c r="DJ14" s="25"/>
      <c r="DK14" s="25"/>
      <c r="DL14" s="25"/>
      <c r="DM14" s="25"/>
      <c r="DN14" s="25"/>
      <c r="DO14" s="25"/>
      <c r="DP14" s="25"/>
      <c r="DQ14" s="25"/>
      <c r="DR14" s="25"/>
      <c r="DS14" s="25"/>
      <c r="DT14" s="25"/>
      <c r="DU14" s="25"/>
      <c r="DV14" s="25"/>
      <c r="DW14" s="25"/>
      <c r="DX14" s="25"/>
      <c r="DY14" s="25"/>
      <c r="DZ14" s="25"/>
      <c r="EA14" s="25"/>
      <c r="EB14" s="25"/>
      <c r="EC14" s="25"/>
      <c r="ED14" s="25"/>
      <c r="EE14" s="25"/>
      <c r="EF14" s="25"/>
      <c r="EG14" s="25"/>
      <c r="EH14" s="25"/>
      <c r="EI14" s="25"/>
      <c r="EJ14" s="25"/>
      <c r="EK14" s="25"/>
      <c r="EL14" s="25"/>
      <c r="EM14" s="25"/>
      <c r="EN14" s="25"/>
      <c r="EO14" s="25"/>
      <c r="EP14" s="25"/>
      <c r="EQ14" s="25"/>
      <c r="ER14" s="25"/>
      <c r="ES14" s="25"/>
      <c r="ET14" s="25"/>
      <c r="EU14" s="25"/>
      <c r="EV14" s="25"/>
      <c r="EW14" s="25"/>
      <c r="EX14" s="25"/>
      <c r="EY14" s="25"/>
      <c r="EZ14" s="25"/>
      <c r="FA14" s="25"/>
      <c r="FB14" s="25"/>
      <c r="FC14" s="25"/>
      <c r="FD14" s="25"/>
      <c r="FE14" s="25"/>
      <c r="FF14" s="25"/>
      <c r="FG14" s="25"/>
      <c r="FH14" s="25"/>
      <c r="FI14" s="25"/>
      <c r="FJ14" s="25"/>
      <c r="FK14" s="25"/>
      <c r="FL14" s="25"/>
      <c r="FM14" s="25"/>
      <c r="FN14" s="25"/>
      <c r="FO14" s="25"/>
      <c r="FP14" s="25"/>
      <c r="FQ14" s="25"/>
      <c r="FR14" s="25"/>
      <c r="FS14" s="25"/>
      <c r="FT14" s="25"/>
      <c r="FU14" s="25"/>
      <c r="FV14" s="25"/>
      <c r="FW14" s="25"/>
      <c r="FX14" s="25"/>
      <c r="FY14" s="25"/>
      <c r="FZ14" s="25"/>
      <c r="GA14" s="25"/>
      <c r="GB14" s="25"/>
      <c r="GC14" s="25"/>
      <c r="GD14" s="25"/>
      <c r="GE14" s="25"/>
      <c r="GF14" s="25"/>
      <c r="GG14" s="25"/>
      <c r="GH14" s="25"/>
      <c r="GI14" s="25"/>
      <c r="GJ14" s="25"/>
      <c r="GK14" s="25"/>
    </row>
    <row r="15" spans="1:193" ht="14.85" customHeight="1" x14ac:dyDescent="0.2">
      <c r="A15" s="25"/>
      <c r="B15" s="431" t="s">
        <v>61</v>
      </c>
      <c r="C15" s="42"/>
      <c r="D15" s="44">
        <f>D16+D17</f>
        <v>0</v>
      </c>
      <c r="E15" s="44">
        <f>E16+E17</f>
        <v>0</v>
      </c>
      <c r="F15" s="44">
        <f>F16+F17</f>
        <v>0</v>
      </c>
      <c r="G15" s="44">
        <f>G16+G17</f>
        <v>0</v>
      </c>
      <c r="H15" s="25"/>
      <c r="I15" s="44">
        <f>I16+I17</f>
        <v>0</v>
      </c>
      <c r="J15" s="44">
        <f>J16+J17</f>
        <v>0</v>
      </c>
      <c r="K15" s="44">
        <f>K16+K17</f>
        <v>0</v>
      </c>
      <c r="L15" s="44">
        <f>L16+L17</f>
        <v>0</v>
      </c>
      <c r="M15" s="25"/>
      <c r="N15" s="44">
        <f>N16+N17</f>
        <v>0</v>
      </c>
      <c r="O15" s="44">
        <f>O16+O17</f>
        <v>0</v>
      </c>
      <c r="P15" s="44">
        <f>P16+P17</f>
        <v>0</v>
      </c>
      <c r="Q15" s="44">
        <f>Q16+Q17</f>
        <v>0</v>
      </c>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c r="DF15" s="25"/>
      <c r="DG15" s="25"/>
      <c r="DH15" s="25"/>
      <c r="DI15" s="25"/>
      <c r="DJ15" s="25"/>
      <c r="DK15" s="25"/>
      <c r="DL15" s="25"/>
      <c r="DM15" s="25"/>
      <c r="DN15" s="25"/>
      <c r="DO15" s="25"/>
      <c r="DP15" s="25"/>
      <c r="DQ15" s="25"/>
      <c r="DR15" s="25"/>
      <c r="DS15" s="25"/>
      <c r="DT15" s="25"/>
      <c r="DU15" s="25"/>
      <c r="DV15" s="25"/>
      <c r="DW15" s="25"/>
      <c r="DX15" s="25"/>
      <c r="DY15" s="25"/>
      <c r="DZ15" s="25"/>
      <c r="EA15" s="25"/>
      <c r="EB15" s="25"/>
      <c r="EC15" s="25"/>
      <c r="ED15" s="25"/>
      <c r="EE15" s="25"/>
      <c r="EF15" s="25"/>
      <c r="EG15" s="25"/>
      <c r="EH15" s="25"/>
      <c r="EI15" s="25"/>
      <c r="EJ15" s="25"/>
      <c r="EK15" s="25"/>
      <c r="EL15" s="25"/>
      <c r="EM15" s="25"/>
      <c r="EN15" s="25"/>
      <c r="EO15" s="25"/>
      <c r="EP15" s="25"/>
      <c r="EQ15" s="25"/>
      <c r="ER15" s="25"/>
      <c r="ES15" s="25"/>
      <c r="ET15" s="25"/>
      <c r="EU15" s="25"/>
      <c r="EV15" s="25"/>
      <c r="EW15" s="25"/>
      <c r="EX15" s="25"/>
      <c r="EY15" s="25"/>
      <c r="EZ15" s="25"/>
      <c r="FA15" s="25"/>
      <c r="FB15" s="25"/>
      <c r="FC15" s="25"/>
      <c r="FD15" s="25"/>
      <c r="FE15" s="25"/>
      <c r="FF15" s="25"/>
      <c r="FG15" s="25"/>
      <c r="FH15" s="25"/>
      <c r="FI15" s="25"/>
      <c r="FJ15" s="25"/>
      <c r="FK15" s="25"/>
      <c r="FL15" s="25"/>
      <c r="FM15" s="25"/>
      <c r="FN15" s="25"/>
      <c r="FO15" s="25"/>
      <c r="FP15" s="25"/>
      <c r="FQ15" s="25"/>
      <c r="FR15" s="25"/>
      <c r="FS15" s="25"/>
      <c r="FT15" s="25"/>
      <c r="FU15" s="25"/>
      <c r="FV15" s="25"/>
      <c r="FW15" s="25"/>
      <c r="FX15" s="25"/>
      <c r="FY15" s="25"/>
      <c r="FZ15" s="25"/>
      <c r="GA15" s="25"/>
      <c r="GB15" s="25"/>
      <c r="GC15" s="25"/>
      <c r="GD15" s="25"/>
      <c r="GE15" s="25"/>
      <c r="GF15" s="25"/>
      <c r="GG15" s="25"/>
      <c r="GH15" s="25"/>
      <c r="GI15" s="25"/>
      <c r="GJ15" s="25"/>
      <c r="GK15" s="25"/>
    </row>
    <row r="16" spans="1:193" ht="14.85" customHeight="1" x14ac:dyDescent="0.2">
      <c r="A16" s="25"/>
      <c r="B16" s="432" t="s">
        <v>62</v>
      </c>
      <c r="C16" s="45"/>
      <c r="D16" s="43"/>
      <c r="E16" s="43"/>
      <c r="F16" s="43"/>
      <c r="G16" s="43"/>
      <c r="H16" s="25"/>
      <c r="I16" s="43"/>
      <c r="J16" s="43"/>
      <c r="K16" s="43"/>
      <c r="L16" s="43"/>
      <c r="M16" s="25"/>
      <c r="N16" s="43"/>
      <c r="O16" s="43"/>
      <c r="P16" s="43"/>
      <c r="Q16" s="43"/>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row>
    <row r="17" spans="1:193" ht="14.85" customHeight="1" x14ac:dyDescent="0.2">
      <c r="A17" s="25"/>
      <c r="B17" s="432" t="s">
        <v>63</v>
      </c>
      <c r="C17" s="45"/>
      <c r="D17" s="43"/>
      <c r="E17" s="43"/>
      <c r="F17" s="43"/>
      <c r="G17" s="43"/>
      <c r="H17" s="25"/>
      <c r="I17" s="43"/>
      <c r="J17" s="43"/>
      <c r="K17" s="43"/>
      <c r="L17" s="43"/>
      <c r="M17" s="25"/>
      <c r="N17" s="43"/>
      <c r="O17" s="43"/>
      <c r="P17" s="43"/>
      <c r="Q17" s="43"/>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row>
    <row r="18" spans="1:193" ht="14.85" customHeight="1" x14ac:dyDescent="0.2">
      <c r="A18" s="25"/>
      <c r="B18" s="431" t="s">
        <v>64</v>
      </c>
      <c r="C18" s="42"/>
      <c r="D18" s="44">
        <f>D19+D22</f>
        <v>0</v>
      </c>
      <c r="E18" s="44">
        <f>E19+E22</f>
        <v>0</v>
      </c>
      <c r="F18" s="44">
        <f>F19+F22</f>
        <v>0</v>
      </c>
      <c r="G18" s="44">
        <f>G19+G22</f>
        <v>0</v>
      </c>
      <c r="H18" s="25"/>
      <c r="I18" s="44">
        <f>I19+I22</f>
        <v>0</v>
      </c>
      <c r="J18" s="44">
        <f>J19+J22</f>
        <v>0</v>
      </c>
      <c r="K18" s="44">
        <f>K19+K22</f>
        <v>0</v>
      </c>
      <c r="L18" s="44">
        <f>L19+L22</f>
        <v>0</v>
      </c>
      <c r="M18" s="25"/>
      <c r="N18" s="44">
        <f>N19+N22</f>
        <v>0</v>
      </c>
      <c r="O18" s="44">
        <f>O19+O22</f>
        <v>0</v>
      </c>
      <c r="P18" s="44">
        <f>P19+P22</f>
        <v>0</v>
      </c>
      <c r="Q18" s="44">
        <f>Q19+Q22</f>
        <v>0</v>
      </c>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row>
    <row r="19" spans="1:193" ht="14.85" customHeight="1" x14ac:dyDescent="0.2">
      <c r="A19" s="25"/>
      <c r="B19" s="432" t="s">
        <v>65</v>
      </c>
      <c r="C19" s="45"/>
      <c r="D19" s="44">
        <f>D20+D21</f>
        <v>0</v>
      </c>
      <c r="E19" s="44">
        <f>E20+E21</f>
        <v>0</v>
      </c>
      <c r="F19" s="44">
        <f>F20+F21</f>
        <v>0</v>
      </c>
      <c r="G19" s="44">
        <f>G20+G21</f>
        <v>0</v>
      </c>
      <c r="H19" s="25"/>
      <c r="I19" s="44">
        <f>I20+I21</f>
        <v>0</v>
      </c>
      <c r="J19" s="44">
        <f>J20+J21</f>
        <v>0</v>
      </c>
      <c r="K19" s="44">
        <f>K20+K21</f>
        <v>0</v>
      </c>
      <c r="L19" s="44">
        <f>L20+L21</f>
        <v>0</v>
      </c>
      <c r="M19" s="25"/>
      <c r="N19" s="44">
        <f>N20+N21</f>
        <v>0</v>
      </c>
      <c r="O19" s="44">
        <f>O20+O21</f>
        <v>0</v>
      </c>
      <c r="P19" s="44">
        <f>P20+P21</f>
        <v>0</v>
      </c>
      <c r="Q19" s="44">
        <f>Q20+Q21</f>
        <v>0</v>
      </c>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c r="EB19" s="25"/>
      <c r="EC19" s="25"/>
      <c r="ED19" s="25"/>
      <c r="EE19" s="25"/>
      <c r="EF19" s="25"/>
      <c r="EG19" s="25"/>
      <c r="EH19" s="25"/>
      <c r="EI19" s="25"/>
      <c r="EJ19" s="25"/>
      <c r="EK19" s="25"/>
      <c r="EL19" s="25"/>
      <c r="EM19" s="25"/>
      <c r="EN19" s="25"/>
      <c r="EO19" s="25"/>
      <c r="EP19" s="25"/>
      <c r="EQ19" s="25"/>
      <c r="ER19" s="25"/>
      <c r="ES19" s="25"/>
      <c r="ET19" s="25"/>
      <c r="EU19" s="25"/>
      <c r="EV19" s="25"/>
      <c r="EW19" s="25"/>
      <c r="EX19" s="25"/>
      <c r="EY19" s="25"/>
      <c r="EZ19" s="25"/>
      <c r="FA19" s="25"/>
      <c r="FB19" s="25"/>
      <c r="FC19" s="25"/>
      <c r="FD19" s="25"/>
      <c r="FE19" s="25"/>
      <c r="FF19" s="25"/>
      <c r="FG19" s="25"/>
      <c r="FH19" s="25"/>
      <c r="FI19" s="25"/>
      <c r="FJ19" s="25"/>
      <c r="FK19" s="25"/>
      <c r="FL19" s="25"/>
      <c r="FM19" s="25"/>
      <c r="FN19" s="25"/>
      <c r="FO19" s="25"/>
      <c r="FP19" s="25"/>
      <c r="FQ19" s="25"/>
      <c r="FR19" s="25"/>
      <c r="FS19" s="25"/>
      <c r="FT19" s="25"/>
      <c r="FU19" s="25"/>
      <c r="FV19" s="25"/>
      <c r="FW19" s="25"/>
      <c r="FX19" s="25"/>
      <c r="FY19" s="25"/>
      <c r="FZ19" s="25"/>
      <c r="GA19" s="25"/>
      <c r="GB19" s="25"/>
      <c r="GC19" s="25"/>
      <c r="GD19" s="25"/>
      <c r="GE19" s="25"/>
      <c r="GF19" s="25"/>
      <c r="GG19" s="25"/>
      <c r="GH19" s="25"/>
      <c r="GI19" s="25"/>
      <c r="GJ19" s="25"/>
      <c r="GK19" s="25"/>
    </row>
    <row r="20" spans="1:193" ht="14.85" customHeight="1" x14ac:dyDescent="0.2">
      <c r="A20" s="25"/>
      <c r="B20" s="433" t="s">
        <v>66</v>
      </c>
      <c r="C20" s="46"/>
      <c r="D20" s="43"/>
      <c r="E20" s="43"/>
      <c r="F20" s="43"/>
      <c r="G20" s="43"/>
      <c r="H20" s="25"/>
      <c r="I20" s="43"/>
      <c r="J20" s="43"/>
      <c r="K20" s="43"/>
      <c r="L20" s="43"/>
      <c r="M20" s="25"/>
      <c r="N20" s="43"/>
      <c r="O20" s="43"/>
      <c r="P20" s="43"/>
      <c r="Q20" s="43"/>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c r="DD20" s="25"/>
      <c r="DE20" s="25"/>
      <c r="DF20" s="25"/>
      <c r="DG20" s="25"/>
      <c r="DH20" s="25"/>
      <c r="DI20" s="25"/>
      <c r="DJ20" s="25"/>
      <c r="DK20" s="25"/>
      <c r="DL20" s="25"/>
      <c r="DM20" s="25"/>
      <c r="DN20" s="25"/>
      <c r="DO20" s="25"/>
      <c r="DP20" s="25"/>
      <c r="DQ20" s="25"/>
      <c r="DR20" s="25"/>
      <c r="DS20" s="25"/>
      <c r="DT20" s="25"/>
      <c r="DU20" s="25"/>
      <c r="DV20" s="25"/>
      <c r="DW20" s="25"/>
      <c r="DX20" s="25"/>
      <c r="DY20" s="25"/>
      <c r="DZ20" s="25"/>
      <c r="EA20" s="25"/>
      <c r="EB20" s="25"/>
      <c r="EC20" s="25"/>
      <c r="ED20" s="25"/>
      <c r="EE20" s="25"/>
      <c r="EF20" s="25"/>
      <c r="EG20" s="25"/>
      <c r="EH20" s="25"/>
      <c r="EI20" s="25"/>
      <c r="EJ20" s="25"/>
      <c r="EK20" s="25"/>
      <c r="EL20" s="25"/>
      <c r="EM20" s="25"/>
      <c r="EN20" s="25"/>
      <c r="EO20" s="25"/>
      <c r="EP20" s="25"/>
      <c r="EQ20" s="25"/>
      <c r="ER20" s="25"/>
      <c r="ES20" s="25"/>
      <c r="ET20" s="25"/>
      <c r="EU20" s="25"/>
      <c r="EV20" s="25"/>
      <c r="EW20" s="25"/>
      <c r="EX20" s="25"/>
      <c r="EY20" s="25"/>
      <c r="EZ20" s="25"/>
      <c r="FA20" s="25"/>
      <c r="FB20" s="25"/>
      <c r="FC20" s="25"/>
      <c r="FD20" s="25"/>
      <c r="FE20" s="25"/>
      <c r="FF20" s="25"/>
      <c r="FG20" s="25"/>
      <c r="FH20" s="25"/>
      <c r="FI20" s="25"/>
      <c r="FJ20" s="25"/>
      <c r="FK20" s="25"/>
      <c r="FL20" s="25"/>
      <c r="FM20" s="25"/>
      <c r="FN20" s="25"/>
      <c r="FO20" s="25"/>
      <c r="FP20" s="25"/>
      <c r="FQ20" s="25"/>
      <c r="FR20" s="25"/>
      <c r="FS20" s="25"/>
      <c r="FT20" s="25"/>
      <c r="FU20" s="25"/>
      <c r="FV20" s="25"/>
      <c r="FW20" s="25"/>
      <c r="FX20" s="25"/>
      <c r="FY20" s="25"/>
      <c r="FZ20" s="25"/>
      <c r="GA20" s="25"/>
      <c r="GB20" s="25"/>
      <c r="GC20" s="25"/>
      <c r="GD20" s="25"/>
      <c r="GE20" s="25"/>
      <c r="GF20" s="25"/>
      <c r="GG20" s="25"/>
      <c r="GH20" s="25"/>
      <c r="GI20" s="25"/>
      <c r="GJ20" s="25"/>
      <c r="GK20" s="25"/>
    </row>
    <row r="21" spans="1:193" ht="14.85" customHeight="1" x14ac:dyDescent="0.2">
      <c r="A21" s="25"/>
      <c r="B21" s="433" t="s">
        <v>67</v>
      </c>
      <c r="C21" s="46"/>
      <c r="D21" s="43"/>
      <c r="E21" s="43"/>
      <c r="F21" s="43"/>
      <c r="G21" s="43"/>
      <c r="H21" s="25"/>
      <c r="I21" s="43"/>
      <c r="J21" s="43"/>
      <c r="K21" s="43"/>
      <c r="L21" s="43"/>
      <c r="M21" s="25"/>
      <c r="N21" s="43"/>
      <c r="O21" s="43"/>
      <c r="P21" s="43"/>
      <c r="Q21" s="43"/>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c r="DC21" s="25"/>
      <c r="DD21" s="25"/>
      <c r="DE21" s="25"/>
      <c r="DF21" s="25"/>
      <c r="DG21" s="25"/>
      <c r="DH21" s="25"/>
      <c r="DI21" s="25"/>
      <c r="DJ21" s="25"/>
      <c r="DK21" s="25"/>
      <c r="DL21" s="25"/>
      <c r="DM21" s="25"/>
      <c r="DN21" s="25"/>
      <c r="DO21" s="25"/>
      <c r="DP21" s="25"/>
      <c r="DQ21" s="25"/>
      <c r="DR21" s="25"/>
      <c r="DS21" s="25"/>
      <c r="DT21" s="25"/>
      <c r="DU21" s="25"/>
      <c r="DV21" s="25"/>
      <c r="DW21" s="25"/>
      <c r="DX21" s="25"/>
      <c r="DY21" s="25"/>
      <c r="DZ21" s="25"/>
      <c r="EA21" s="25"/>
      <c r="EB21" s="25"/>
      <c r="EC21" s="25"/>
      <c r="ED21" s="25"/>
      <c r="EE21" s="25"/>
      <c r="EF21" s="25"/>
      <c r="EG21" s="25"/>
      <c r="EH21" s="25"/>
      <c r="EI21" s="25"/>
      <c r="EJ21" s="25"/>
      <c r="EK21" s="25"/>
      <c r="EL21" s="25"/>
      <c r="EM21" s="25"/>
      <c r="EN21" s="25"/>
      <c r="EO21" s="25"/>
      <c r="EP21" s="25"/>
      <c r="EQ21" s="25"/>
      <c r="ER21" s="25"/>
      <c r="ES21" s="25"/>
      <c r="ET21" s="25"/>
      <c r="EU21" s="25"/>
      <c r="EV21" s="25"/>
      <c r="EW21" s="25"/>
      <c r="EX21" s="25"/>
      <c r="EY21" s="25"/>
      <c r="EZ21" s="25"/>
      <c r="FA21" s="25"/>
      <c r="FB21" s="25"/>
      <c r="FC21" s="25"/>
      <c r="FD21" s="25"/>
      <c r="FE21" s="25"/>
      <c r="FF21" s="25"/>
      <c r="FG21" s="25"/>
      <c r="FH21" s="25"/>
      <c r="FI21" s="25"/>
      <c r="FJ21" s="25"/>
      <c r="FK21" s="25"/>
      <c r="FL21" s="25"/>
      <c r="FM21" s="25"/>
      <c r="FN21" s="25"/>
      <c r="FO21" s="25"/>
      <c r="FP21" s="25"/>
      <c r="FQ21" s="25"/>
      <c r="FR21" s="25"/>
      <c r="FS21" s="25"/>
      <c r="FT21" s="25"/>
      <c r="FU21" s="25"/>
      <c r="FV21" s="25"/>
      <c r="FW21" s="25"/>
      <c r="FX21" s="25"/>
      <c r="FY21" s="25"/>
      <c r="FZ21" s="25"/>
      <c r="GA21" s="25"/>
      <c r="GB21" s="25"/>
      <c r="GC21" s="25"/>
      <c r="GD21" s="25"/>
      <c r="GE21" s="25"/>
      <c r="GF21" s="25"/>
      <c r="GG21" s="25"/>
      <c r="GH21" s="25"/>
      <c r="GI21" s="25"/>
      <c r="GJ21" s="25"/>
      <c r="GK21" s="25"/>
    </row>
    <row r="22" spans="1:193" ht="14.85" customHeight="1" x14ac:dyDescent="0.2">
      <c r="A22" s="25"/>
      <c r="B22" s="434" t="s">
        <v>68</v>
      </c>
      <c r="C22" s="47"/>
      <c r="D22" s="43"/>
      <c r="E22" s="43"/>
      <c r="F22" s="43"/>
      <c r="G22" s="43"/>
      <c r="H22" s="25"/>
      <c r="I22" s="43"/>
      <c r="J22" s="43"/>
      <c r="K22" s="43"/>
      <c r="L22" s="43"/>
      <c r="M22" s="25"/>
      <c r="N22" s="43"/>
      <c r="O22" s="43"/>
      <c r="P22" s="43"/>
      <c r="Q22" s="43"/>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c r="DD22" s="25"/>
      <c r="DE22" s="25"/>
      <c r="DF22" s="25"/>
      <c r="DG22" s="25"/>
      <c r="DH22" s="25"/>
      <c r="DI22" s="25"/>
      <c r="DJ22" s="25"/>
      <c r="DK22" s="25"/>
      <c r="DL22" s="25"/>
      <c r="DM22" s="25"/>
      <c r="DN22" s="25"/>
      <c r="DO22" s="25"/>
      <c r="DP22" s="25"/>
      <c r="DQ22" s="25"/>
      <c r="DR22" s="25"/>
      <c r="DS22" s="25"/>
      <c r="DT22" s="25"/>
      <c r="DU22" s="25"/>
      <c r="DV22" s="25"/>
      <c r="DW22" s="25"/>
      <c r="DX22" s="25"/>
      <c r="DY22" s="25"/>
      <c r="DZ22" s="25"/>
      <c r="EA22" s="25"/>
      <c r="EB22" s="25"/>
      <c r="EC22" s="25"/>
      <c r="ED22" s="25"/>
      <c r="EE22" s="25"/>
      <c r="EF22" s="25"/>
      <c r="EG22" s="25"/>
      <c r="EH22" s="25"/>
      <c r="EI22" s="25"/>
      <c r="EJ22" s="25"/>
      <c r="EK22" s="25"/>
      <c r="EL22" s="25"/>
      <c r="EM22" s="25"/>
      <c r="EN22" s="25"/>
      <c r="EO22" s="25"/>
      <c r="EP22" s="25"/>
      <c r="EQ22" s="25"/>
      <c r="ER22" s="25"/>
      <c r="ES22" s="25"/>
      <c r="ET22" s="25"/>
      <c r="EU22" s="25"/>
      <c r="EV22" s="25"/>
      <c r="EW22" s="25"/>
      <c r="EX22" s="25"/>
      <c r="EY22" s="25"/>
      <c r="EZ22" s="25"/>
      <c r="FA22" s="25"/>
      <c r="FB22" s="25"/>
      <c r="FC22" s="25"/>
      <c r="FD22" s="25"/>
      <c r="FE22" s="25"/>
      <c r="FF22" s="25"/>
      <c r="FG22" s="25"/>
      <c r="FH22" s="25"/>
      <c r="FI22" s="25"/>
      <c r="FJ22" s="25"/>
      <c r="FK22" s="25"/>
      <c r="FL22" s="25"/>
      <c r="FM22" s="25"/>
      <c r="FN22" s="25"/>
      <c r="FO22" s="25"/>
      <c r="FP22" s="25"/>
      <c r="FQ22" s="25"/>
      <c r="FR22" s="25"/>
      <c r="FS22" s="25"/>
      <c r="FT22" s="25"/>
      <c r="FU22" s="25"/>
      <c r="FV22" s="25"/>
      <c r="FW22" s="25"/>
      <c r="FX22" s="25"/>
      <c r="FY22" s="25"/>
      <c r="FZ22" s="25"/>
      <c r="GA22" s="25"/>
      <c r="GB22" s="25"/>
      <c r="GC22" s="25"/>
      <c r="GD22" s="25"/>
      <c r="GE22" s="25"/>
      <c r="GF22" s="25"/>
      <c r="GG22" s="25"/>
      <c r="GH22" s="25"/>
      <c r="GI22" s="25"/>
      <c r="GJ22" s="25"/>
      <c r="GK22" s="25"/>
    </row>
    <row r="23" spans="1:193" ht="14.85" customHeight="1" x14ac:dyDescent="0.2">
      <c r="A23" s="25"/>
      <c r="B23" s="431" t="s">
        <v>69</v>
      </c>
      <c r="C23" s="42"/>
      <c r="D23" s="44">
        <f>D24++D25</f>
        <v>0</v>
      </c>
      <c r="E23" s="44">
        <f>E24++E25</f>
        <v>0</v>
      </c>
      <c r="F23" s="44">
        <f>F24++F25</f>
        <v>0</v>
      </c>
      <c r="G23" s="44">
        <f>G24++G25</f>
        <v>0</v>
      </c>
      <c r="H23" s="25"/>
      <c r="I23" s="44">
        <f>I24++I25</f>
        <v>0</v>
      </c>
      <c r="J23" s="44">
        <f>J24++J25</f>
        <v>0</v>
      </c>
      <c r="K23" s="44">
        <f>K24++K25</f>
        <v>0</v>
      </c>
      <c r="L23" s="44">
        <f>L24++L25</f>
        <v>0</v>
      </c>
      <c r="M23" s="25"/>
      <c r="N23" s="44">
        <f>N24++N25</f>
        <v>0</v>
      </c>
      <c r="O23" s="44">
        <f>O24++O25</f>
        <v>0</v>
      </c>
      <c r="P23" s="44">
        <f>P24++P25</f>
        <v>0</v>
      </c>
      <c r="Q23" s="44">
        <f>Q24++Q25</f>
        <v>0</v>
      </c>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c r="DA23" s="25"/>
      <c r="DB23" s="25"/>
      <c r="DC23" s="25"/>
      <c r="DD23" s="25"/>
      <c r="DE23" s="25"/>
      <c r="DF23" s="25"/>
      <c r="DG23" s="25"/>
      <c r="DH23" s="25"/>
      <c r="DI23" s="25"/>
      <c r="DJ23" s="25"/>
      <c r="DK23" s="25"/>
      <c r="DL23" s="25"/>
      <c r="DM23" s="25"/>
      <c r="DN23" s="25"/>
      <c r="DO23" s="25"/>
      <c r="DP23" s="25"/>
      <c r="DQ23" s="25"/>
      <c r="DR23" s="25"/>
      <c r="DS23" s="25"/>
      <c r="DT23" s="25"/>
      <c r="DU23" s="25"/>
      <c r="DV23" s="25"/>
      <c r="DW23" s="25"/>
      <c r="DX23" s="25"/>
      <c r="DY23" s="25"/>
      <c r="DZ23" s="25"/>
      <c r="EA23" s="25"/>
      <c r="EB23" s="25"/>
      <c r="EC23" s="25"/>
      <c r="ED23" s="25"/>
      <c r="EE23" s="25"/>
      <c r="EF23" s="25"/>
      <c r="EG23" s="25"/>
      <c r="EH23" s="25"/>
      <c r="EI23" s="25"/>
      <c r="EJ23" s="25"/>
      <c r="EK23" s="25"/>
      <c r="EL23" s="25"/>
      <c r="EM23" s="25"/>
      <c r="EN23" s="25"/>
      <c r="EO23" s="25"/>
      <c r="EP23" s="25"/>
      <c r="EQ23" s="25"/>
      <c r="ER23" s="25"/>
      <c r="ES23" s="25"/>
      <c r="ET23" s="25"/>
      <c r="EU23" s="25"/>
      <c r="EV23" s="25"/>
      <c r="EW23" s="25"/>
      <c r="EX23" s="25"/>
      <c r="EY23" s="25"/>
      <c r="EZ23" s="25"/>
      <c r="FA23" s="25"/>
      <c r="FB23" s="25"/>
      <c r="FC23" s="25"/>
      <c r="FD23" s="25"/>
      <c r="FE23" s="25"/>
      <c r="FF23" s="25"/>
      <c r="FG23" s="25"/>
      <c r="FH23" s="25"/>
      <c r="FI23" s="25"/>
      <c r="FJ23" s="25"/>
      <c r="FK23" s="25"/>
      <c r="FL23" s="25"/>
      <c r="FM23" s="25"/>
      <c r="FN23" s="25"/>
      <c r="FO23" s="25"/>
      <c r="FP23" s="25"/>
      <c r="FQ23" s="25"/>
      <c r="FR23" s="25"/>
      <c r="FS23" s="25"/>
      <c r="FT23" s="25"/>
      <c r="FU23" s="25"/>
      <c r="FV23" s="25"/>
      <c r="FW23" s="25"/>
      <c r="FX23" s="25"/>
      <c r="FY23" s="25"/>
      <c r="FZ23" s="25"/>
      <c r="GA23" s="25"/>
      <c r="GB23" s="25"/>
      <c r="GC23" s="25"/>
      <c r="GD23" s="25"/>
      <c r="GE23" s="25"/>
      <c r="GF23" s="25"/>
      <c r="GG23" s="25"/>
      <c r="GH23" s="25"/>
      <c r="GI23" s="25"/>
      <c r="GJ23" s="25"/>
      <c r="GK23" s="25"/>
    </row>
    <row r="24" spans="1:193" ht="14.85" customHeight="1" x14ac:dyDescent="0.2">
      <c r="A24" s="25"/>
      <c r="B24" s="434" t="s">
        <v>70</v>
      </c>
      <c r="C24" s="47"/>
      <c r="D24" s="43"/>
      <c r="E24" s="43"/>
      <c r="F24" s="43"/>
      <c r="G24" s="43"/>
      <c r="H24" s="25"/>
      <c r="I24" s="43"/>
      <c r="J24" s="43"/>
      <c r="K24" s="43"/>
      <c r="L24" s="43"/>
      <c r="M24" s="25"/>
      <c r="N24" s="43"/>
      <c r="O24" s="43"/>
      <c r="P24" s="43"/>
      <c r="Q24" s="43"/>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c r="DA24" s="25"/>
      <c r="DB24" s="25"/>
      <c r="DC24" s="25"/>
      <c r="DD24" s="25"/>
      <c r="DE24" s="25"/>
      <c r="DF24" s="25"/>
      <c r="DG24" s="25"/>
      <c r="DH24" s="25"/>
      <c r="DI24" s="25"/>
      <c r="DJ24" s="25"/>
      <c r="DK24" s="25"/>
      <c r="DL24" s="25"/>
      <c r="DM24" s="25"/>
      <c r="DN24" s="25"/>
      <c r="DO24" s="25"/>
      <c r="DP24" s="25"/>
      <c r="DQ24" s="25"/>
      <c r="DR24" s="25"/>
      <c r="DS24" s="25"/>
      <c r="DT24" s="25"/>
      <c r="DU24" s="25"/>
      <c r="DV24" s="25"/>
      <c r="DW24" s="25"/>
      <c r="DX24" s="25"/>
      <c r="DY24" s="25"/>
      <c r="DZ24" s="25"/>
      <c r="EA24" s="25"/>
      <c r="EB24" s="25"/>
      <c r="EC24" s="25"/>
      <c r="ED24" s="25"/>
      <c r="EE24" s="25"/>
      <c r="EF24" s="25"/>
      <c r="EG24" s="25"/>
      <c r="EH24" s="25"/>
      <c r="EI24" s="25"/>
      <c r="EJ24" s="25"/>
      <c r="EK24" s="25"/>
      <c r="EL24" s="25"/>
      <c r="EM24" s="25"/>
      <c r="EN24" s="25"/>
      <c r="EO24" s="25"/>
      <c r="EP24" s="25"/>
      <c r="EQ24" s="25"/>
      <c r="ER24" s="25"/>
      <c r="ES24" s="25"/>
      <c r="ET24" s="25"/>
      <c r="EU24" s="25"/>
      <c r="EV24" s="25"/>
      <c r="EW24" s="25"/>
      <c r="EX24" s="25"/>
      <c r="EY24" s="25"/>
      <c r="EZ24" s="25"/>
      <c r="FA24" s="25"/>
      <c r="FB24" s="25"/>
      <c r="FC24" s="25"/>
      <c r="FD24" s="25"/>
      <c r="FE24" s="25"/>
      <c r="FF24" s="25"/>
      <c r="FG24" s="25"/>
      <c r="FH24" s="25"/>
      <c r="FI24" s="25"/>
      <c r="FJ24" s="25"/>
      <c r="FK24" s="25"/>
      <c r="FL24" s="25"/>
      <c r="FM24" s="25"/>
      <c r="FN24" s="25"/>
      <c r="FO24" s="25"/>
      <c r="FP24" s="25"/>
      <c r="FQ24" s="25"/>
      <c r="FR24" s="25"/>
      <c r="FS24" s="25"/>
      <c r="FT24" s="25"/>
      <c r="FU24" s="25"/>
      <c r="FV24" s="25"/>
      <c r="FW24" s="25"/>
      <c r="FX24" s="25"/>
      <c r="FY24" s="25"/>
      <c r="FZ24" s="25"/>
      <c r="GA24" s="25"/>
      <c r="GB24" s="25"/>
      <c r="GC24" s="25"/>
      <c r="GD24" s="25"/>
      <c r="GE24" s="25"/>
      <c r="GF24" s="25"/>
      <c r="GG24" s="25"/>
      <c r="GH24" s="25"/>
      <c r="GI24" s="25"/>
      <c r="GJ24" s="25"/>
      <c r="GK24" s="25"/>
    </row>
    <row r="25" spans="1:193" ht="14.85" customHeight="1" x14ac:dyDescent="0.2">
      <c r="A25" s="25"/>
      <c r="B25" s="434" t="s">
        <v>71</v>
      </c>
      <c r="C25" s="47"/>
      <c r="D25" s="44">
        <f>D26+D27</f>
        <v>0</v>
      </c>
      <c r="E25" s="44">
        <f>E26+E27</f>
        <v>0</v>
      </c>
      <c r="F25" s="44">
        <f>F26+F27</f>
        <v>0</v>
      </c>
      <c r="G25" s="44">
        <f>G26+G27</f>
        <v>0</v>
      </c>
      <c r="H25" s="25"/>
      <c r="I25" s="44">
        <f>I26+I27</f>
        <v>0</v>
      </c>
      <c r="J25" s="44">
        <f>J26+J27</f>
        <v>0</v>
      </c>
      <c r="K25" s="44">
        <f>K26+K27</f>
        <v>0</v>
      </c>
      <c r="L25" s="44">
        <f>L26+L27</f>
        <v>0</v>
      </c>
      <c r="M25" s="25"/>
      <c r="N25" s="44">
        <f>N26+N27</f>
        <v>0</v>
      </c>
      <c r="O25" s="44">
        <f>O26+O27</f>
        <v>0</v>
      </c>
      <c r="P25" s="44">
        <f>P26+P27</f>
        <v>0</v>
      </c>
      <c r="Q25" s="44">
        <f>Q26+Q27</f>
        <v>0</v>
      </c>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c r="DA25" s="25"/>
      <c r="DB25" s="25"/>
      <c r="DC25" s="25"/>
      <c r="DD25" s="25"/>
      <c r="DE25" s="25"/>
      <c r="DF25" s="25"/>
      <c r="DG25" s="25"/>
      <c r="DH25" s="25"/>
      <c r="DI25" s="25"/>
      <c r="DJ25" s="25"/>
      <c r="DK25" s="25"/>
      <c r="DL25" s="25"/>
      <c r="DM25" s="25"/>
      <c r="DN25" s="25"/>
      <c r="DO25" s="25"/>
      <c r="DP25" s="25"/>
      <c r="DQ25" s="25"/>
      <c r="DR25" s="25"/>
      <c r="DS25" s="25"/>
      <c r="DT25" s="25"/>
      <c r="DU25" s="25"/>
      <c r="DV25" s="25"/>
      <c r="DW25" s="25"/>
      <c r="DX25" s="25"/>
      <c r="DY25" s="25"/>
      <c r="DZ25" s="25"/>
      <c r="EA25" s="25"/>
      <c r="EB25" s="25"/>
      <c r="EC25" s="25"/>
      <c r="ED25" s="25"/>
      <c r="EE25" s="25"/>
      <c r="EF25" s="25"/>
      <c r="EG25" s="25"/>
      <c r="EH25" s="25"/>
      <c r="EI25" s="25"/>
      <c r="EJ25" s="25"/>
      <c r="EK25" s="25"/>
      <c r="EL25" s="25"/>
      <c r="EM25" s="25"/>
      <c r="EN25" s="25"/>
      <c r="EO25" s="25"/>
      <c r="EP25" s="25"/>
      <c r="EQ25" s="25"/>
      <c r="ER25" s="25"/>
      <c r="ES25" s="25"/>
      <c r="ET25" s="25"/>
      <c r="EU25" s="25"/>
      <c r="EV25" s="25"/>
      <c r="EW25" s="25"/>
      <c r="EX25" s="25"/>
      <c r="EY25" s="25"/>
      <c r="EZ25" s="25"/>
      <c r="FA25" s="25"/>
      <c r="FB25" s="25"/>
      <c r="FC25" s="25"/>
      <c r="FD25" s="25"/>
      <c r="FE25" s="25"/>
      <c r="FF25" s="25"/>
      <c r="FG25" s="25"/>
      <c r="FH25" s="25"/>
      <c r="FI25" s="25"/>
      <c r="FJ25" s="25"/>
      <c r="FK25" s="25"/>
      <c r="FL25" s="25"/>
      <c r="FM25" s="25"/>
      <c r="FN25" s="25"/>
      <c r="FO25" s="25"/>
      <c r="FP25" s="25"/>
      <c r="FQ25" s="25"/>
      <c r="FR25" s="25"/>
      <c r="FS25" s="25"/>
      <c r="FT25" s="25"/>
      <c r="FU25" s="25"/>
      <c r="FV25" s="25"/>
      <c r="FW25" s="25"/>
      <c r="FX25" s="25"/>
      <c r="FY25" s="25"/>
      <c r="FZ25" s="25"/>
      <c r="GA25" s="25"/>
      <c r="GB25" s="25"/>
      <c r="GC25" s="25"/>
      <c r="GD25" s="25"/>
      <c r="GE25" s="25"/>
      <c r="GF25" s="25"/>
      <c r="GG25" s="25"/>
      <c r="GH25" s="25"/>
      <c r="GI25" s="25"/>
      <c r="GJ25" s="25"/>
      <c r="GK25" s="25"/>
    </row>
    <row r="26" spans="1:193" ht="14.85" customHeight="1" x14ac:dyDescent="0.2">
      <c r="A26" s="25"/>
      <c r="B26" s="433" t="s">
        <v>72</v>
      </c>
      <c r="C26" s="46"/>
      <c r="D26" s="43"/>
      <c r="E26" s="43"/>
      <c r="F26" s="43"/>
      <c r="G26" s="43"/>
      <c r="H26" s="25"/>
      <c r="I26" s="43"/>
      <c r="J26" s="43"/>
      <c r="K26" s="43"/>
      <c r="L26" s="43"/>
      <c r="M26" s="25"/>
      <c r="N26" s="43"/>
      <c r="O26" s="43"/>
      <c r="P26" s="43"/>
      <c r="Q26" s="43"/>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c r="DK26" s="25"/>
      <c r="DL26" s="25"/>
      <c r="DM26" s="25"/>
      <c r="DN26" s="25"/>
      <c r="DO26" s="25"/>
      <c r="DP26" s="25"/>
      <c r="DQ26" s="25"/>
      <c r="DR26" s="25"/>
      <c r="DS26" s="25"/>
      <c r="DT26" s="25"/>
      <c r="DU26" s="25"/>
      <c r="DV26" s="25"/>
      <c r="DW26" s="25"/>
      <c r="DX26" s="25"/>
      <c r="DY26" s="25"/>
      <c r="DZ26" s="25"/>
      <c r="EA26" s="25"/>
      <c r="EB26" s="25"/>
      <c r="EC26" s="25"/>
      <c r="ED26" s="25"/>
      <c r="EE26" s="25"/>
      <c r="EF26" s="25"/>
      <c r="EG26" s="25"/>
      <c r="EH26" s="25"/>
      <c r="EI26" s="25"/>
      <c r="EJ26" s="25"/>
      <c r="EK26" s="25"/>
      <c r="EL26" s="25"/>
      <c r="EM26" s="25"/>
      <c r="EN26" s="25"/>
      <c r="EO26" s="25"/>
      <c r="EP26" s="25"/>
      <c r="EQ26" s="25"/>
      <c r="ER26" s="25"/>
      <c r="ES26" s="25"/>
      <c r="ET26" s="25"/>
      <c r="EU26" s="25"/>
      <c r="EV26" s="25"/>
      <c r="EW26" s="25"/>
      <c r="EX26" s="25"/>
      <c r="EY26" s="25"/>
      <c r="EZ26" s="25"/>
      <c r="FA26" s="25"/>
      <c r="FB26" s="25"/>
      <c r="FC26" s="25"/>
      <c r="FD26" s="25"/>
      <c r="FE26" s="25"/>
      <c r="FF26" s="25"/>
      <c r="FG26" s="25"/>
      <c r="FH26" s="25"/>
      <c r="FI26" s="25"/>
      <c r="FJ26" s="25"/>
      <c r="FK26" s="25"/>
      <c r="FL26" s="25"/>
      <c r="FM26" s="25"/>
      <c r="FN26" s="25"/>
      <c r="FO26" s="25"/>
      <c r="FP26" s="25"/>
      <c r="FQ26" s="25"/>
      <c r="FR26" s="25"/>
      <c r="FS26" s="25"/>
      <c r="FT26" s="25"/>
      <c r="FU26" s="25"/>
      <c r="FV26" s="25"/>
      <c r="FW26" s="25"/>
      <c r="FX26" s="25"/>
      <c r="FY26" s="25"/>
      <c r="FZ26" s="25"/>
      <c r="GA26" s="25"/>
      <c r="GB26" s="25"/>
      <c r="GC26" s="25"/>
      <c r="GD26" s="25"/>
      <c r="GE26" s="25"/>
      <c r="GF26" s="25"/>
      <c r="GG26" s="25"/>
      <c r="GH26" s="25"/>
      <c r="GI26" s="25"/>
      <c r="GJ26" s="25"/>
      <c r="GK26" s="25"/>
    </row>
    <row r="27" spans="1:193" ht="14.85" customHeight="1" x14ac:dyDescent="0.2">
      <c r="A27" s="25"/>
      <c r="B27" s="433" t="s">
        <v>73</v>
      </c>
      <c r="C27" s="46"/>
      <c r="D27" s="43"/>
      <c r="E27" s="43"/>
      <c r="F27" s="43"/>
      <c r="G27" s="43"/>
      <c r="H27" s="25"/>
      <c r="I27" s="43"/>
      <c r="J27" s="43"/>
      <c r="K27" s="43"/>
      <c r="L27" s="43"/>
      <c r="M27" s="25"/>
      <c r="N27" s="43"/>
      <c r="O27" s="43"/>
      <c r="P27" s="43"/>
      <c r="Q27" s="43"/>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25"/>
      <c r="DA27" s="25"/>
      <c r="DB27" s="25"/>
      <c r="DC27" s="25"/>
      <c r="DD27" s="25"/>
      <c r="DE27" s="25"/>
      <c r="DF27" s="25"/>
      <c r="DG27" s="25"/>
      <c r="DH27" s="25"/>
      <c r="DI27" s="25"/>
      <c r="DJ27" s="25"/>
      <c r="DK27" s="25"/>
      <c r="DL27" s="25"/>
      <c r="DM27" s="25"/>
      <c r="DN27" s="25"/>
      <c r="DO27" s="25"/>
      <c r="DP27" s="25"/>
      <c r="DQ27" s="25"/>
      <c r="DR27" s="25"/>
      <c r="DS27" s="25"/>
      <c r="DT27" s="25"/>
      <c r="DU27" s="25"/>
      <c r="DV27" s="25"/>
      <c r="DW27" s="25"/>
      <c r="DX27" s="25"/>
      <c r="DY27" s="25"/>
      <c r="DZ27" s="25"/>
      <c r="EA27" s="25"/>
      <c r="EB27" s="25"/>
      <c r="EC27" s="25"/>
      <c r="ED27" s="25"/>
      <c r="EE27" s="25"/>
      <c r="EF27" s="25"/>
      <c r="EG27" s="25"/>
      <c r="EH27" s="25"/>
      <c r="EI27" s="25"/>
      <c r="EJ27" s="25"/>
      <c r="EK27" s="25"/>
      <c r="EL27" s="25"/>
      <c r="EM27" s="25"/>
      <c r="EN27" s="25"/>
      <c r="EO27" s="25"/>
      <c r="EP27" s="25"/>
      <c r="EQ27" s="25"/>
      <c r="ER27" s="25"/>
      <c r="ES27" s="25"/>
      <c r="ET27" s="25"/>
      <c r="EU27" s="25"/>
      <c r="EV27" s="25"/>
      <c r="EW27" s="25"/>
      <c r="EX27" s="25"/>
      <c r="EY27" s="25"/>
      <c r="EZ27" s="25"/>
      <c r="FA27" s="25"/>
      <c r="FB27" s="25"/>
      <c r="FC27" s="25"/>
      <c r="FD27" s="25"/>
      <c r="FE27" s="25"/>
      <c r="FF27" s="25"/>
      <c r="FG27" s="25"/>
      <c r="FH27" s="25"/>
      <c r="FI27" s="25"/>
      <c r="FJ27" s="25"/>
      <c r="FK27" s="25"/>
      <c r="FL27" s="25"/>
      <c r="FM27" s="25"/>
      <c r="FN27" s="25"/>
      <c r="FO27" s="25"/>
      <c r="FP27" s="25"/>
      <c r="FQ27" s="25"/>
      <c r="FR27" s="25"/>
      <c r="FS27" s="25"/>
      <c r="FT27" s="25"/>
      <c r="FU27" s="25"/>
      <c r="FV27" s="25"/>
      <c r="FW27" s="25"/>
      <c r="FX27" s="25"/>
      <c r="FY27" s="25"/>
      <c r="FZ27" s="25"/>
      <c r="GA27" s="25"/>
      <c r="GB27" s="25"/>
      <c r="GC27" s="25"/>
      <c r="GD27" s="25"/>
      <c r="GE27" s="25"/>
      <c r="GF27" s="25"/>
      <c r="GG27" s="25"/>
      <c r="GH27" s="25"/>
      <c r="GI27" s="25"/>
      <c r="GJ27" s="25"/>
      <c r="GK27" s="25"/>
    </row>
    <row r="28" spans="1:193" ht="14.85" customHeight="1" x14ac:dyDescent="0.2">
      <c r="A28" s="25"/>
      <c r="B28" s="431" t="s">
        <v>74</v>
      </c>
      <c r="C28" s="42"/>
      <c r="D28" s="44">
        <f>D29+D30+D31</f>
        <v>0</v>
      </c>
      <c r="E28" s="44">
        <f>E29+E30+E31</f>
        <v>0</v>
      </c>
      <c r="F28" s="44">
        <f>F29+F30+F31</f>
        <v>0</v>
      </c>
      <c r="G28" s="44">
        <f>G29+G30+G31</f>
        <v>0</v>
      </c>
      <c r="H28" s="25"/>
      <c r="I28" s="44">
        <f>I29+I30+I31</f>
        <v>0</v>
      </c>
      <c r="J28" s="44">
        <f>J29+J30+J31</f>
        <v>0</v>
      </c>
      <c r="K28" s="44">
        <f>K29+K30+K31</f>
        <v>0</v>
      </c>
      <c r="L28" s="44">
        <f>L29+L30+L31</f>
        <v>0</v>
      </c>
      <c r="M28" s="25"/>
      <c r="N28" s="44">
        <f>N29+N30+N31</f>
        <v>0</v>
      </c>
      <c r="O28" s="44">
        <f>O29+O30+O31</f>
        <v>0</v>
      </c>
      <c r="P28" s="44">
        <f>P29+P30+P31</f>
        <v>0</v>
      </c>
      <c r="Q28" s="44">
        <f>Q29+Q30+Q31</f>
        <v>0</v>
      </c>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c r="CW28" s="25"/>
      <c r="CX28" s="25"/>
      <c r="CY28" s="25"/>
      <c r="CZ28" s="25"/>
      <c r="DA28" s="25"/>
      <c r="DB28" s="25"/>
      <c r="DC28" s="25"/>
      <c r="DD28" s="25"/>
      <c r="DE28" s="25"/>
      <c r="DF28" s="25"/>
      <c r="DG28" s="25"/>
      <c r="DH28" s="25"/>
      <c r="DI28" s="25"/>
      <c r="DJ28" s="25"/>
      <c r="DK28" s="25"/>
      <c r="DL28" s="25"/>
      <c r="DM28" s="25"/>
      <c r="DN28" s="25"/>
      <c r="DO28" s="25"/>
      <c r="DP28" s="25"/>
      <c r="DQ28" s="25"/>
      <c r="DR28" s="25"/>
      <c r="DS28" s="25"/>
      <c r="DT28" s="25"/>
      <c r="DU28" s="25"/>
      <c r="DV28" s="25"/>
      <c r="DW28" s="25"/>
      <c r="DX28" s="25"/>
      <c r="DY28" s="25"/>
      <c r="DZ28" s="25"/>
      <c r="EA28" s="25"/>
      <c r="EB28" s="25"/>
      <c r="EC28" s="25"/>
      <c r="ED28" s="25"/>
      <c r="EE28" s="25"/>
      <c r="EF28" s="25"/>
      <c r="EG28" s="25"/>
      <c r="EH28" s="25"/>
      <c r="EI28" s="25"/>
      <c r="EJ28" s="25"/>
      <c r="EK28" s="25"/>
      <c r="EL28" s="25"/>
      <c r="EM28" s="25"/>
      <c r="EN28" s="25"/>
      <c r="EO28" s="25"/>
      <c r="EP28" s="25"/>
      <c r="EQ28" s="25"/>
      <c r="ER28" s="25"/>
      <c r="ES28" s="25"/>
      <c r="ET28" s="25"/>
      <c r="EU28" s="25"/>
      <c r="EV28" s="25"/>
      <c r="EW28" s="25"/>
      <c r="EX28" s="25"/>
      <c r="EY28" s="25"/>
      <c r="EZ28" s="25"/>
      <c r="FA28" s="25"/>
      <c r="FB28" s="25"/>
      <c r="FC28" s="25"/>
      <c r="FD28" s="25"/>
      <c r="FE28" s="25"/>
      <c r="FF28" s="25"/>
      <c r="FG28" s="25"/>
      <c r="FH28" s="25"/>
      <c r="FI28" s="25"/>
      <c r="FJ28" s="25"/>
      <c r="FK28" s="25"/>
      <c r="FL28" s="25"/>
      <c r="FM28" s="25"/>
      <c r="FN28" s="25"/>
      <c r="FO28" s="25"/>
      <c r="FP28" s="25"/>
      <c r="FQ28" s="25"/>
      <c r="FR28" s="25"/>
      <c r="FS28" s="25"/>
      <c r="FT28" s="25"/>
      <c r="FU28" s="25"/>
      <c r="FV28" s="25"/>
      <c r="FW28" s="25"/>
      <c r="FX28" s="25"/>
      <c r="FY28" s="25"/>
      <c r="FZ28" s="25"/>
      <c r="GA28" s="25"/>
      <c r="GB28" s="25"/>
      <c r="GC28" s="25"/>
      <c r="GD28" s="25"/>
      <c r="GE28" s="25"/>
      <c r="GF28" s="25"/>
      <c r="GG28" s="25"/>
      <c r="GH28" s="25"/>
      <c r="GI28" s="25"/>
      <c r="GJ28" s="25"/>
      <c r="GK28" s="25"/>
    </row>
    <row r="29" spans="1:193" ht="14.85" customHeight="1" x14ac:dyDescent="0.2">
      <c r="A29" s="25"/>
      <c r="B29" s="432" t="s">
        <v>75</v>
      </c>
      <c r="C29" s="45"/>
      <c r="D29" s="43"/>
      <c r="E29" s="43"/>
      <c r="F29" s="43"/>
      <c r="G29" s="43"/>
      <c r="H29" s="25"/>
      <c r="I29" s="43"/>
      <c r="J29" s="43"/>
      <c r="K29" s="43"/>
      <c r="L29" s="43"/>
      <c r="M29" s="25"/>
      <c r="N29" s="43"/>
      <c r="O29" s="43"/>
      <c r="P29" s="43"/>
      <c r="Q29" s="43"/>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c r="DA29" s="25"/>
      <c r="DB29" s="25"/>
      <c r="DC29" s="25"/>
      <c r="DD29" s="25"/>
      <c r="DE29" s="25"/>
      <c r="DF29" s="25"/>
      <c r="DG29" s="25"/>
      <c r="DH29" s="25"/>
      <c r="DI29" s="25"/>
      <c r="DJ29" s="25"/>
      <c r="DK29" s="25"/>
      <c r="DL29" s="25"/>
      <c r="DM29" s="25"/>
      <c r="DN29" s="25"/>
      <c r="DO29" s="25"/>
      <c r="DP29" s="25"/>
      <c r="DQ29" s="25"/>
      <c r="DR29" s="25"/>
      <c r="DS29" s="25"/>
      <c r="DT29" s="25"/>
      <c r="DU29" s="25"/>
      <c r="DV29" s="25"/>
      <c r="DW29" s="25"/>
      <c r="DX29" s="25"/>
      <c r="DY29" s="25"/>
      <c r="DZ29" s="25"/>
      <c r="EA29" s="25"/>
      <c r="EB29" s="25"/>
      <c r="EC29" s="25"/>
      <c r="ED29" s="25"/>
      <c r="EE29" s="25"/>
      <c r="EF29" s="25"/>
      <c r="EG29" s="25"/>
      <c r="EH29" s="25"/>
      <c r="EI29" s="25"/>
      <c r="EJ29" s="25"/>
      <c r="EK29" s="25"/>
      <c r="EL29" s="25"/>
      <c r="EM29" s="25"/>
      <c r="EN29" s="25"/>
      <c r="EO29" s="25"/>
      <c r="EP29" s="25"/>
      <c r="EQ29" s="25"/>
      <c r="ER29" s="25"/>
      <c r="ES29" s="25"/>
      <c r="ET29" s="25"/>
      <c r="EU29" s="25"/>
      <c r="EV29" s="25"/>
      <c r="EW29" s="25"/>
      <c r="EX29" s="25"/>
      <c r="EY29" s="25"/>
      <c r="EZ29" s="25"/>
      <c r="FA29" s="25"/>
      <c r="FB29" s="25"/>
      <c r="FC29" s="25"/>
      <c r="FD29" s="25"/>
      <c r="FE29" s="25"/>
      <c r="FF29" s="25"/>
      <c r="FG29" s="25"/>
      <c r="FH29" s="25"/>
      <c r="FI29" s="25"/>
      <c r="FJ29" s="25"/>
      <c r="FK29" s="25"/>
      <c r="FL29" s="25"/>
      <c r="FM29" s="25"/>
      <c r="FN29" s="25"/>
      <c r="FO29" s="25"/>
      <c r="FP29" s="25"/>
      <c r="FQ29" s="25"/>
      <c r="FR29" s="25"/>
      <c r="FS29" s="25"/>
      <c r="FT29" s="25"/>
      <c r="FU29" s="25"/>
      <c r="FV29" s="25"/>
      <c r="FW29" s="25"/>
      <c r="FX29" s="25"/>
      <c r="FY29" s="25"/>
      <c r="FZ29" s="25"/>
      <c r="GA29" s="25"/>
      <c r="GB29" s="25"/>
      <c r="GC29" s="25"/>
      <c r="GD29" s="25"/>
      <c r="GE29" s="25"/>
      <c r="GF29" s="25"/>
      <c r="GG29" s="25"/>
      <c r="GH29" s="25"/>
      <c r="GI29" s="25"/>
      <c r="GJ29" s="25"/>
      <c r="GK29" s="25"/>
    </row>
    <row r="30" spans="1:193" ht="14.85" customHeight="1" x14ac:dyDescent="0.2">
      <c r="A30" s="25"/>
      <c r="B30" s="432" t="s">
        <v>76</v>
      </c>
      <c r="C30" s="45"/>
      <c r="D30" s="43"/>
      <c r="E30" s="43"/>
      <c r="F30" s="43"/>
      <c r="G30" s="43"/>
      <c r="H30" s="25"/>
      <c r="I30" s="43"/>
      <c r="J30" s="43"/>
      <c r="K30" s="43"/>
      <c r="L30" s="43"/>
      <c r="M30" s="25"/>
      <c r="N30" s="43"/>
      <c r="O30" s="43"/>
      <c r="P30" s="43"/>
      <c r="Q30" s="43"/>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c r="CS30" s="25"/>
      <c r="CT30" s="25"/>
      <c r="CU30" s="25"/>
      <c r="CV30" s="25"/>
      <c r="CW30" s="25"/>
      <c r="CX30" s="25"/>
      <c r="CY30" s="25"/>
      <c r="CZ30" s="25"/>
      <c r="DA30" s="25"/>
      <c r="DB30" s="25"/>
      <c r="DC30" s="25"/>
      <c r="DD30" s="25"/>
      <c r="DE30" s="25"/>
      <c r="DF30" s="25"/>
      <c r="DG30" s="25"/>
      <c r="DH30" s="25"/>
      <c r="DI30" s="25"/>
      <c r="DJ30" s="25"/>
      <c r="DK30" s="25"/>
      <c r="DL30" s="25"/>
      <c r="DM30" s="25"/>
      <c r="DN30" s="25"/>
      <c r="DO30" s="25"/>
      <c r="DP30" s="25"/>
      <c r="DQ30" s="25"/>
      <c r="DR30" s="25"/>
      <c r="DS30" s="25"/>
      <c r="DT30" s="25"/>
      <c r="DU30" s="25"/>
      <c r="DV30" s="25"/>
      <c r="DW30" s="25"/>
      <c r="DX30" s="25"/>
      <c r="DY30" s="25"/>
      <c r="DZ30" s="25"/>
      <c r="EA30" s="25"/>
      <c r="EB30" s="25"/>
      <c r="EC30" s="25"/>
      <c r="ED30" s="25"/>
      <c r="EE30" s="25"/>
      <c r="EF30" s="25"/>
      <c r="EG30" s="25"/>
      <c r="EH30" s="25"/>
      <c r="EI30" s="25"/>
      <c r="EJ30" s="25"/>
      <c r="EK30" s="25"/>
      <c r="EL30" s="25"/>
      <c r="EM30" s="25"/>
      <c r="EN30" s="25"/>
      <c r="EO30" s="25"/>
      <c r="EP30" s="25"/>
      <c r="EQ30" s="25"/>
      <c r="ER30" s="25"/>
      <c r="ES30" s="25"/>
      <c r="ET30" s="25"/>
      <c r="EU30" s="25"/>
      <c r="EV30" s="25"/>
      <c r="EW30" s="25"/>
      <c r="EX30" s="25"/>
      <c r="EY30" s="25"/>
      <c r="EZ30" s="25"/>
      <c r="FA30" s="25"/>
      <c r="FB30" s="25"/>
      <c r="FC30" s="25"/>
      <c r="FD30" s="25"/>
      <c r="FE30" s="25"/>
      <c r="FF30" s="25"/>
      <c r="FG30" s="25"/>
      <c r="FH30" s="25"/>
      <c r="FI30" s="25"/>
      <c r="FJ30" s="25"/>
      <c r="FK30" s="25"/>
      <c r="FL30" s="25"/>
      <c r="FM30" s="25"/>
      <c r="FN30" s="25"/>
      <c r="FO30" s="25"/>
      <c r="FP30" s="25"/>
      <c r="FQ30" s="25"/>
      <c r="FR30" s="25"/>
      <c r="FS30" s="25"/>
      <c r="FT30" s="25"/>
      <c r="FU30" s="25"/>
      <c r="FV30" s="25"/>
      <c r="FW30" s="25"/>
      <c r="FX30" s="25"/>
      <c r="FY30" s="25"/>
      <c r="FZ30" s="25"/>
      <c r="GA30" s="25"/>
      <c r="GB30" s="25"/>
      <c r="GC30" s="25"/>
      <c r="GD30" s="25"/>
      <c r="GE30" s="25"/>
      <c r="GF30" s="25"/>
      <c r="GG30" s="25"/>
      <c r="GH30" s="25"/>
      <c r="GI30" s="25"/>
      <c r="GJ30" s="25"/>
      <c r="GK30" s="25"/>
    </row>
    <row r="31" spans="1:193" ht="14.85" customHeight="1" x14ac:dyDescent="0.2">
      <c r="A31" s="25"/>
      <c r="B31" s="434" t="s">
        <v>77</v>
      </c>
      <c r="C31" s="47"/>
      <c r="D31" s="43"/>
      <c r="E31" s="43"/>
      <c r="F31" s="43"/>
      <c r="G31" s="43"/>
      <c r="H31" s="25"/>
      <c r="I31" s="43"/>
      <c r="J31" s="43"/>
      <c r="K31" s="43"/>
      <c r="L31" s="43"/>
      <c r="M31" s="25"/>
      <c r="N31" s="43"/>
      <c r="O31" s="43"/>
      <c r="P31" s="43"/>
      <c r="Q31" s="43"/>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c r="CR31" s="25"/>
      <c r="CS31" s="25"/>
      <c r="CT31" s="25"/>
      <c r="CU31" s="25"/>
      <c r="CV31" s="25"/>
      <c r="CW31" s="25"/>
      <c r="CX31" s="25"/>
      <c r="CY31" s="25"/>
      <c r="CZ31" s="25"/>
      <c r="DA31" s="25"/>
      <c r="DB31" s="25"/>
      <c r="DC31" s="25"/>
      <c r="DD31" s="25"/>
      <c r="DE31" s="25"/>
      <c r="DF31" s="25"/>
      <c r="DG31" s="25"/>
      <c r="DH31" s="25"/>
      <c r="DI31" s="25"/>
      <c r="DJ31" s="25"/>
      <c r="DK31" s="25"/>
      <c r="DL31" s="25"/>
      <c r="DM31" s="25"/>
      <c r="DN31" s="25"/>
      <c r="DO31" s="25"/>
      <c r="DP31" s="25"/>
      <c r="DQ31" s="25"/>
      <c r="DR31" s="25"/>
      <c r="DS31" s="25"/>
      <c r="DT31" s="25"/>
      <c r="DU31" s="25"/>
      <c r="DV31" s="25"/>
      <c r="DW31" s="25"/>
      <c r="DX31" s="25"/>
      <c r="DY31" s="25"/>
      <c r="DZ31" s="25"/>
      <c r="EA31" s="25"/>
      <c r="EB31" s="25"/>
      <c r="EC31" s="25"/>
      <c r="ED31" s="25"/>
      <c r="EE31" s="25"/>
      <c r="EF31" s="25"/>
      <c r="EG31" s="25"/>
      <c r="EH31" s="25"/>
      <c r="EI31" s="25"/>
      <c r="EJ31" s="25"/>
      <c r="EK31" s="25"/>
      <c r="EL31" s="25"/>
      <c r="EM31" s="25"/>
      <c r="EN31" s="25"/>
      <c r="EO31" s="25"/>
      <c r="EP31" s="25"/>
      <c r="EQ31" s="25"/>
      <c r="ER31" s="25"/>
      <c r="ES31" s="25"/>
      <c r="ET31" s="25"/>
      <c r="EU31" s="25"/>
      <c r="EV31" s="25"/>
      <c r="EW31" s="25"/>
      <c r="EX31" s="25"/>
      <c r="EY31" s="25"/>
      <c r="EZ31" s="25"/>
      <c r="FA31" s="25"/>
      <c r="FB31" s="25"/>
      <c r="FC31" s="25"/>
      <c r="FD31" s="25"/>
      <c r="FE31" s="25"/>
      <c r="FF31" s="25"/>
      <c r="FG31" s="25"/>
      <c r="FH31" s="25"/>
      <c r="FI31" s="25"/>
      <c r="FJ31" s="25"/>
      <c r="FK31" s="25"/>
      <c r="FL31" s="25"/>
      <c r="FM31" s="25"/>
      <c r="FN31" s="25"/>
      <c r="FO31" s="25"/>
      <c r="FP31" s="25"/>
      <c r="FQ31" s="25"/>
      <c r="FR31" s="25"/>
      <c r="FS31" s="25"/>
      <c r="FT31" s="25"/>
      <c r="FU31" s="25"/>
      <c r="FV31" s="25"/>
      <c r="FW31" s="25"/>
      <c r="FX31" s="25"/>
      <c r="FY31" s="25"/>
      <c r="FZ31" s="25"/>
      <c r="GA31" s="25"/>
      <c r="GB31" s="25"/>
      <c r="GC31" s="25"/>
      <c r="GD31" s="25"/>
      <c r="GE31" s="25"/>
      <c r="GF31" s="25"/>
      <c r="GG31" s="25"/>
      <c r="GH31" s="25"/>
      <c r="GI31" s="25"/>
      <c r="GJ31" s="25"/>
      <c r="GK31" s="25"/>
    </row>
    <row r="32" spans="1:193" ht="14.85" customHeight="1" x14ac:dyDescent="0.2">
      <c r="A32" s="25"/>
      <c r="B32" s="431" t="s">
        <v>78</v>
      </c>
      <c r="C32" s="42"/>
      <c r="D32" s="44">
        <f>D33+D34</f>
        <v>0</v>
      </c>
      <c r="E32" s="44">
        <f>E33+E34</f>
        <v>0</v>
      </c>
      <c r="F32" s="44">
        <f>F33+F34</f>
        <v>0</v>
      </c>
      <c r="G32" s="44">
        <f>G33+G34</f>
        <v>0</v>
      </c>
      <c r="H32" s="25"/>
      <c r="I32" s="44">
        <f>I33+I34</f>
        <v>0</v>
      </c>
      <c r="J32" s="44">
        <f>J33+J34</f>
        <v>0</v>
      </c>
      <c r="K32" s="44">
        <f>K33+K34</f>
        <v>0</v>
      </c>
      <c r="L32" s="44">
        <f>L33+L34</f>
        <v>0</v>
      </c>
      <c r="M32" s="25"/>
      <c r="N32" s="44">
        <f>N33+N34</f>
        <v>0</v>
      </c>
      <c r="O32" s="44">
        <f>O33+O34</f>
        <v>0</v>
      </c>
      <c r="P32" s="44">
        <f>P33+P34</f>
        <v>0</v>
      </c>
      <c r="Q32" s="44">
        <f>Q33+Q34</f>
        <v>0</v>
      </c>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25"/>
      <c r="CR32" s="25"/>
      <c r="CS32" s="25"/>
      <c r="CT32" s="25"/>
      <c r="CU32" s="25"/>
      <c r="CV32" s="25"/>
      <c r="CW32" s="25"/>
      <c r="CX32" s="25"/>
      <c r="CY32" s="25"/>
      <c r="CZ32" s="25"/>
      <c r="DA32" s="25"/>
      <c r="DB32" s="25"/>
      <c r="DC32" s="25"/>
      <c r="DD32" s="25"/>
      <c r="DE32" s="25"/>
      <c r="DF32" s="25"/>
      <c r="DG32" s="25"/>
      <c r="DH32" s="25"/>
      <c r="DI32" s="25"/>
      <c r="DJ32" s="25"/>
      <c r="DK32" s="25"/>
      <c r="DL32" s="25"/>
      <c r="DM32" s="25"/>
      <c r="DN32" s="25"/>
      <c r="DO32" s="25"/>
      <c r="DP32" s="25"/>
      <c r="DQ32" s="25"/>
      <c r="DR32" s="25"/>
      <c r="DS32" s="25"/>
      <c r="DT32" s="25"/>
      <c r="DU32" s="25"/>
      <c r="DV32" s="25"/>
      <c r="DW32" s="25"/>
      <c r="DX32" s="25"/>
      <c r="DY32" s="25"/>
      <c r="DZ32" s="25"/>
      <c r="EA32" s="25"/>
      <c r="EB32" s="25"/>
      <c r="EC32" s="25"/>
      <c r="ED32" s="25"/>
      <c r="EE32" s="25"/>
      <c r="EF32" s="25"/>
      <c r="EG32" s="25"/>
      <c r="EH32" s="25"/>
      <c r="EI32" s="25"/>
      <c r="EJ32" s="25"/>
      <c r="EK32" s="25"/>
      <c r="EL32" s="25"/>
      <c r="EM32" s="25"/>
      <c r="EN32" s="25"/>
      <c r="EO32" s="25"/>
      <c r="EP32" s="25"/>
      <c r="EQ32" s="25"/>
      <c r="ER32" s="25"/>
      <c r="ES32" s="25"/>
      <c r="ET32" s="25"/>
      <c r="EU32" s="25"/>
      <c r="EV32" s="25"/>
      <c r="EW32" s="25"/>
      <c r="EX32" s="25"/>
      <c r="EY32" s="25"/>
      <c r="EZ32" s="25"/>
      <c r="FA32" s="25"/>
      <c r="FB32" s="25"/>
      <c r="FC32" s="25"/>
      <c r="FD32" s="25"/>
      <c r="FE32" s="25"/>
      <c r="FF32" s="25"/>
      <c r="FG32" s="25"/>
      <c r="FH32" s="25"/>
      <c r="FI32" s="25"/>
      <c r="FJ32" s="25"/>
      <c r="FK32" s="25"/>
      <c r="FL32" s="25"/>
      <c r="FM32" s="25"/>
      <c r="FN32" s="25"/>
      <c r="FO32" s="25"/>
      <c r="FP32" s="25"/>
      <c r="FQ32" s="25"/>
      <c r="FR32" s="25"/>
      <c r="FS32" s="25"/>
      <c r="FT32" s="25"/>
      <c r="FU32" s="25"/>
      <c r="FV32" s="25"/>
      <c r="FW32" s="25"/>
      <c r="FX32" s="25"/>
      <c r="FY32" s="25"/>
      <c r="FZ32" s="25"/>
      <c r="GA32" s="25"/>
      <c r="GB32" s="25"/>
      <c r="GC32" s="25"/>
      <c r="GD32" s="25"/>
      <c r="GE32" s="25"/>
      <c r="GF32" s="25"/>
      <c r="GG32" s="25"/>
      <c r="GH32" s="25"/>
      <c r="GI32" s="25"/>
      <c r="GJ32" s="25"/>
      <c r="GK32" s="25"/>
    </row>
    <row r="33" spans="1:193" ht="14.85" customHeight="1" x14ac:dyDescent="0.2">
      <c r="A33" s="25"/>
      <c r="B33" s="432" t="s">
        <v>62</v>
      </c>
      <c r="C33" s="45"/>
      <c r="D33" s="43"/>
      <c r="E33" s="43"/>
      <c r="F33" s="43"/>
      <c r="G33" s="43"/>
      <c r="H33" s="25"/>
      <c r="I33" s="43"/>
      <c r="J33" s="43"/>
      <c r="K33" s="43"/>
      <c r="L33" s="43"/>
      <c r="M33" s="25"/>
      <c r="N33" s="43"/>
      <c r="O33" s="43"/>
      <c r="P33" s="43"/>
      <c r="Q33" s="43"/>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c r="CQ33" s="25"/>
      <c r="CR33" s="25"/>
      <c r="CS33" s="25"/>
      <c r="CT33" s="25"/>
      <c r="CU33" s="25"/>
      <c r="CV33" s="25"/>
      <c r="CW33" s="25"/>
      <c r="CX33" s="25"/>
      <c r="CY33" s="25"/>
      <c r="CZ33" s="25"/>
      <c r="DA33" s="25"/>
      <c r="DB33" s="25"/>
      <c r="DC33" s="25"/>
      <c r="DD33" s="25"/>
      <c r="DE33" s="25"/>
      <c r="DF33" s="25"/>
      <c r="DG33" s="25"/>
      <c r="DH33" s="25"/>
      <c r="DI33" s="25"/>
      <c r="DJ33" s="25"/>
      <c r="DK33" s="25"/>
      <c r="DL33" s="25"/>
      <c r="DM33" s="25"/>
      <c r="DN33" s="25"/>
      <c r="DO33" s="25"/>
      <c r="DP33" s="25"/>
      <c r="DQ33" s="25"/>
      <c r="DR33" s="25"/>
      <c r="DS33" s="25"/>
      <c r="DT33" s="25"/>
      <c r="DU33" s="25"/>
      <c r="DV33" s="25"/>
      <c r="DW33" s="25"/>
      <c r="DX33" s="25"/>
      <c r="DY33" s="25"/>
      <c r="DZ33" s="25"/>
      <c r="EA33" s="25"/>
      <c r="EB33" s="25"/>
      <c r="EC33" s="25"/>
      <c r="ED33" s="25"/>
      <c r="EE33" s="25"/>
      <c r="EF33" s="25"/>
      <c r="EG33" s="25"/>
      <c r="EH33" s="25"/>
      <c r="EI33" s="25"/>
      <c r="EJ33" s="25"/>
      <c r="EK33" s="25"/>
      <c r="EL33" s="25"/>
      <c r="EM33" s="25"/>
      <c r="EN33" s="25"/>
      <c r="EO33" s="25"/>
      <c r="EP33" s="25"/>
      <c r="EQ33" s="25"/>
      <c r="ER33" s="25"/>
      <c r="ES33" s="25"/>
      <c r="ET33" s="25"/>
      <c r="EU33" s="25"/>
      <c r="EV33" s="25"/>
      <c r="EW33" s="25"/>
      <c r="EX33" s="25"/>
      <c r="EY33" s="25"/>
      <c r="EZ33" s="25"/>
      <c r="FA33" s="25"/>
      <c r="FB33" s="25"/>
      <c r="FC33" s="25"/>
      <c r="FD33" s="25"/>
      <c r="FE33" s="25"/>
      <c r="FF33" s="25"/>
      <c r="FG33" s="25"/>
      <c r="FH33" s="25"/>
      <c r="FI33" s="25"/>
      <c r="FJ33" s="25"/>
      <c r="FK33" s="25"/>
      <c r="FL33" s="25"/>
      <c r="FM33" s="25"/>
      <c r="FN33" s="25"/>
      <c r="FO33" s="25"/>
      <c r="FP33" s="25"/>
      <c r="FQ33" s="25"/>
      <c r="FR33" s="25"/>
      <c r="FS33" s="25"/>
      <c r="FT33" s="25"/>
      <c r="FU33" s="25"/>
      <c r="FV33" s="25"/>
      <c r="FW33" s="25"/>
      <c r="FX33" s="25"/>
      <c r="FY33" s="25"/>
      <c r="FZ33" s="25"/>
      <c r="GA33" s="25"/>
      <c r="GB33" s="25"/>
      <c r="GC33" s="25"/>
      <c r="GD33" s="25"/>
      <c r="GE33" s="25"/>
      <c r="GF33" s="25"/>
      <c r="GG33" s="25"/>
      <c r="GH33" s="25"/>
      <c r="GI33" s="25"/>
      <c r="GJ33" s="25"/>
      <c r="GK33" s="25"/>
    </row>
    <row r="34" spans="1:193" ht="14.85" customHeight="1" x14ac:dyDescent="0.2">
      <c r="A34" s="25"/>
      <c r="B34" s="432" t="s">
        <v>79</v>
      </c>
      <c r="C34" s="45"/>
      <c r="D34" s="43"/>
      <c r="E34" s="43"/>
      <c r="F34" s="43"/>
      <c r="G34" s="43"/>
      <c r="H34" s="25"/>
      <c r="I34" s="43"/>
      <c r="J34" s="43"/>
      <c r="K34" s="43"/>
      <c r="L34" s="43"/>
      <c r="M34" s="25"/>
      <c r="N34" s="43"/>
      <c r="O34" s="43"/>
      <c r="P34" s="43"/>
      <c r="Q34" s="43"/>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c r="CW34" s="25"/>
      <c r="CX34" s="25"/>
      <c r="CY34" s="25"/>
      <c r="CZ34" s="25"/>
      <c r="DA34" s="25"/>
      <c r="DB34" s="25"/>
      <c r="DC34" s="25"/>
      <c r="DD34" s="25"/>
      <c r="DE34" s="25"/>
      <c r="DF34" s="25"/>
      <c r="DG34" s="25"/>
      <c r="DH34" s="25"/>
      <c r="DI34" s="25"/>
      <c r="DJ34" s="25"/>
      <c r="DK34" s="25"/>
      <c r="DL34" s="25"/>
      <c r="DM34" s="25"/>
      <c r="DN34" s="25"/>
      <c r="DO34" s="25"/>
      <c r="DP34" s="25"/>
      <c r="DQ34" s="25"/>
      <c r="DR34" s="25"/>
      <c r="DS34" s="25"/>
      <c r="DT34" s="25"/>
      <c r="DU34" s="25"/>
      <c r="DV34" s="25"/>
      <c r="DW34" s="25"/>
      <c r="DX34" s="25"/>
      <c r="DY34" s="25"/>
      <c r="DZ34" s="25"/>
      <c r="EA34" s="25"/>
      <c r="EB34" s="25"/>
      <c r="EC34" s="25"/>
      <c r="ED34" s="25"/>
      <c r="EE34" s="25"/>
      <c r="EF34" s="25"/>
      <c r="EG34" s="25"/>
      <c r="EH34" s="25"/>
      <c r="EI34" s="25"/>
      <c r="EJ34" s="25"/>
      <c r="EK34" s="25"/>
      <c r="EL34" s="25"/>
      <c r="EM34" s="25"/>
      <c r="EN34" s="25"/>
      <c r="EO34" s="25"/>
      <c r="EP34" s="25"/>
      <c r="EQ34" s="25"/>
      <c r="ER34" s="25"/>
      <c r="ES34" s="25"/>
      <c r="ET34" s="25"/>
      <c r="EU34" s="25"/>
      <c r="EV34" s="25"/>
      <c r="EW34" s="25"/>
      <c r="EX34" s="25"/>
      <c r="EY34" s="25"/>
      <c r="EZ34" s="25"/>
      <c r="FA34" s="25"/>
      <c r="FB34" s="25"/>
      <c r="FC34" s="25"/>
      <c r="FD34" s="25"/>
      <c r="FE34" s="25"/>
      <c r="FF34" s="25"/>
      <c r="FG34" s="25"/>
      <c r="FH34" s="25"/>
      <c r="FI34" s="25"/>
      <c r="FJ34" s="25"/>
      <c r="FK34" s="25"/>
      <c r="FL34" s="25"/>
      <c r="FM34" s="25"/>
      <c r="FN34" s="25"/>
      <c r="FO34" s="25"/>
      <c r="FP34" s="25"/>
      <c r="FQ34" s="25"/>
      <c r="FR34" s="25"/>
      <c r="FS34" s="25"/>
      <c r="FT34" s="25"/>
      <c r="FU34" s="25"/>
      <c r="FV34" s="25"/>
      <c r="FW34" s="25"/>
      <c r="FX34" s="25"/>
      <c r="FY34" s="25"/>
      <c r="FZ34" s="25"/>
      <c r="GA34" s="25"/>
      <c r="GB34" s="25"/>
      <c r="GC34" s="25"/>
      <c r="GD34" s="25"/>
      <c r="GE34" s="25"/>
      <c r="GF34" s="25"/>
      <c r="GG34" s="25"/>
      <c r="GH34" s="25"/>
      <c r="GI34" s="25"/>
      <c r="GJ34" s="25"/>
      <c r="GK34" s="25"/>
    </row>
    <row r="35" spans="1:193" ht="14.85" customHeight="1" x14ac:dyDescent="0.2">
      <c r="A35" s="25"/>
      <c r="B35" s="431" t="s">
        <v>80</v>
      </c>
      <c r="C35" s="42"/>
      <c r="D35" s="44">
        <f>D12+D13-D14+D15-D18-D23-D28-D32</f>
        <v>0</v>
      </c>
      <c r="E35" s="44">
        <f>E12+E13-E14+E15-E18-E23-E28-E32</f>
        <v>0</v>
      </c>
      <c r="F35" s="44">
        <f>F12+F13-F14+F15-F18-F23-F28-F32</f>
        <v>0</v>
      </c>
      <c r="G35" s="44">
        <f>G12+G13-G14+G15-G18-G23-G28-G32</f>
        <v>0</v>
      </c>
      <c r="H35" s="25"/>
      <c r="I35" s="44">
        <f>I12+I13-I14+I15-I18-I23-I28-I32</f>
        <v>0</v>
      </c>
      <c r="J35" s="44">
        <f>J12+J13-J14+J15-J18-J23-J28-J32</f>
        <v>0</v>
      </c>
      <c r="K35" s="44">
        <f>K12+K13-K14+K15-K18-K23-K28-K32</f>
        <v>0</v>
      </c>
      <c r="L35" s="44">
        <f>L12+L13-L14+L15-L18-L23-L28-L32</f>
        <v>0</v>
      </c>
      <c r="M35" s="25"/>
      <c r="N35" s="44">
        <f>N12+N13-N14+N15-N18-N23-N28-N32</f>
        <v>0</v>
      </c>
      <c r="O35" s="44">
        <f>O12+O13-O14+O15-O18-O23-O28-O32</f>
        <v>0</v>
      </c>
      <c r="P35" s="44">
        <f>P12+P13-P14+P15-P18-P23-P28-P32</f>
        <v>0</v>
      </c>
      <c r="Q35" s="44">
        <f>Q12+Q13-Q14+Q15-Q18-Q23-Q28-Q32</f>
        <v>0</v>
      </c>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c r="CA35" s="25"/>
      <c r="CB35" s="25"/>
      <c r="CC35" s="25"/>
      <c r="CD35" s="25"/>
      <c r="CE35" s="25"/>
      <c r="CF35" s="25"/>
      <c r="CG35" s="25"/>
      <c r="CH35" s="25"/>
      <c r="CI35" s="25"/>
      <c r="CJ35" s="25"/>
      <c r="CK35" s="25"/>
      <c r="CL35" s="25"/>
      <c r="CM35" s="25"/>
      <c r="CN35" s="25"/>
      <c r="CO35" s="25"/>
      <c r="CP35" s="25"/>
      <c r="CQ35" s="25"/>
      <c r="CR35" s="25"/>
      <c r="CS35" s="25"/>
      <c r="CT35" s="25"/>
      <c r="CU35" s="25"/>
      <c r="CV35" s="25"/>
      <c r="CW35" s="25"/>
      <c r="CX35" s="25"/>
      <c r="CY35" s="25"/>
      <c r="CZ35" s="25"/>
      <c r="DA35" s="25"/>
      <c r="DB35" s="25"/>
      <c r="DC35" s="25"/>
      <c r="DD35" s="25"/>
      <c r="DE35" s="25"/>
      <c r="DF35" s="25"/>
      <c r="DG35" s="25"/>
      <c r="DH35" s="25"/>
      <c r="DI35" s="25"/>
      <c r="DJ35" s="25"/>
      <c r="DK35" s="25"/>
      <c r="DL35" s="25"/>
      <c r="DM35" s="25"/>
      <c r="DN35" s="25"/>
      <c r="DO35" s="25"/>
      <c r="DP35" s="25"/>
      <c r="DQ35" s="25"/>
      <c r="DR35" s="25"/>
      <c r="DS35" s="25"/>
      <c r="DT35" s="25"/>
      <c r="DU35" s="25"/>
      <c r="DV35" s="25"/>
      <c r="DW35" s="25"/>
      <c r="DX35" s="25"/>
      <c r="DY35" s="25"/>
      <c r="DZ35" s="25"/>
      <c r="EA35" s="25"/>
      <c r="EB35" s="25"/>
      <c r="EC35" s="25"/>
      <c r="ED35" s="25"/>
      <c r="EE35" s="25"/>
      <c r="EF35" s="25"/>
      <c r="EG35" s="25"/>
      <c r="EH35" s="25"/>
      <c r="EI35" s="25"/>
      <c r="EJ35" s="25"/>
      <c r="EK35" s="25"/>
      <c r="EL35" s="25"/>
      <c r="EM35" s="25"/>
      <c r="EN35" s="25"/>
      <c r="EO35" s="25"/>
      <c r="EP35" s="25"/>
      <c r="EQ35" s="25"/>
      <c r="ER35" s="25"/>
      <c r="ES35" s="25"/>
      <c r="ET35" s="25"/>
      <c r="EU35" s="25"/>
      <c r="EV35" s="25"/>
      <c r="EW35" s="25"/>
      <c r="EX35" s="25"/>
      <c r="EY35" s="25"/>
      <c r="EZ35" s="25"/>
      <c r="FA35" s="25"/>
      <c r="FB35" s="25"/>
      <c r="FC35" s="25"/>
      <c r="FD35" s="25"/>
      <c r="FE35" s="25"/>
      <c r="FF35" s="25"/>
      <c r="FG35" s="25"/>
      <c r="FH35" s="25"/>
      <c r="FI35" s="25"/>
      <c r="FJ35" s="25"/>
      <c r="FK35" s="25"/>
      <c r="FL35" s="25"/>
      <c r="FM35" s="25"/>
      <c r="FN35" s="25"/>
      <c r="FO35" s="25"/>
      <c r="FP35" s="25"/>
      <c r="FQ35" s="25"/>
      <c r="FR35" s="25"/>
      <c r="FS35" s="25"/>
      <c r="FT35" s="25"/>
      <c r="FU35" s="25"/>
      <c r="FV35" s="25"/>
      <c r="FW35" s="25"/>
      <c r="FX35" s="25"/>
      <c r="FY35" s="25"/>
      <c r="FZ35" s="25"/>
      <c r="GA35" s="25"/>
      <c r="GB35" s="25"/>
      <c r="GC35" s="25"/>
      <c r="GD35" s="25"/>
      <c r="GE35" s="25"/>
      <c r="GF35" s="25"/>
      <c r="GG35" s="25"/>
      <c r="GH35" s="25"/>
      <c r="GI35" s="25"/>
      <c r="GJ35" s="25"/>
      <c r="GK35" s="25"/>
    </row>
    <row r="36" spans="1:193" ht="14.85" customHeight="1" x14ac:dyDescent="0.2">
      <c r="A36" s="25"/>
      <c r="B36" s="431" t="s">
        <v>81</v>
      </c>
      <c r="C36" s="42"/>
      <c r="D36" s="44">
        <f>SUM(D37:D40)-D41-D42-D43</f>
        <v>0</v>
      </c>
      <c r="E36" s="44">
        <f>SUM(E37:E40)-E41-E42-E43</f>
        <v>0</v>
      </c>
      <c r="F36" s="44">
        <f>SUM(F37:F40)-F41-F42-F43</f>
        <v>0</v>
      </c>
      <c r="G36" s="44">
        <f>SUM(G37:G40)-G41-G42-G43</f>
        <v>0</v>
      </c>
      <c r="H36" s="25"/>
      <c r="I36" s="44">
        <f>SUM(I37:I40)-I41-I42-I43</f>
        <v>0</v>
      </c>
      <c r="J36" s="44">
        <f>SUM(J37:J40)-J41-J42-J43</f>
        <v>0</v>
      </c>
      <c r="K36" s="44">
        <f>SUM(K37:K40)-K41-K42-K43</f>
        <v>0</v>
      </c>
      <c r="L36" s="44">
        <f>SUM(L37:L40)-L41-L42-L43</f>
        <v>0</v>
      </c>
      <c r="M36" s="25"/>
      <c r="N36" s="44">
        <f>SUM(N37:N40)-N41-N42-N43</f>
        <v>0</v>
      </c>
      <c r="O36" s="44">
        <f>SUM(O37:O40)-O41-O42-O43</f>
        <v>0</v>
      </c>
      <c r="P36" s="44">
        <f>SUM(P37:P40)-P41-P42-P43</f>
        <v>0</v>
      </c>
      <c r="Q36" s="44">
        <f>SUM(Q37:Q40)-Q41-Q42-Q43</f>
        <v>0</v>
      </c>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c r="CO36" s="25"/>
      <c r="CP36" s="25"/>
      <c r="CQ36" s="25"/>
      <c r="CR36" s="25"/>
      <c r="CS36" s="25"/>
      <c r="CT36" s="25"/>
      <c r="CU36" s="25"/>
      <c r="CV36" s="25"/>
      <c r="CW36" s="25"/>
      <c r="CX36" s="25"/>
      <c r="CY36" s="25"/>
      <c r="CZ36" s="25"/>
      <c r="DA36" s="25"/>
      <c r="DB36" s="25"/>
      <c r="DC36" s="25"/>
      <c r="DD36" s="25"/>
      <c r="DE36" s="25"/>
      <c r="DF36" s="25"/>
      <c r="DG36" s="25"/>
      <c r="DH36" s="25"/>
      <c r="DI36" s="25"/>
      <c r="DJ36" s="25"/>
      <c r="DK36" s="25"/>
      <c r="DL36" s="25"/>
      <c r="DM36" s="25"/>
      <c r="DN36" s="25"/>
      <c r="DO36" s="25"/>
      <c r="DP36" s="25"/>
      <c r="DQ36" s="25"/>
      <c r="DR36" s="25"/>
      <c r="DS36" s="25"/>
      <c r="DT36" s="25"/>
      <c r="DU36" s="25"/>
      <c r="DV36" s="25"/>
      <c r="DW36" s="25"/>
      <c r="DX36" s="25"/>
      <c r="DY36" s="25"/>
      <c r="DZ36" s="25"/>
      <c r="EA36" s="25"/>
      <c r="EB36" s="25"/>
      <c r="EC36" s="25"/>
      <c r="ED36" s="25"/>
      <c r="EE36" s="25"/>
      <c r="EF36" s="25"/>
      <c r="EG36" s="25"/>
      <c r="EH36" s="25"/>
      <c r="EI36" s="25"/>
      <c r="EJ36" s="25"/>
      <c r="EK36" s="25"/>
      <c r="EL36" s="25"/>
      <c r="EM36" s="25"/>
      <c r="EN36" s="25"/>
      <c r="EO36" s="25"/>
      <c r="EP36" s="25"/>
      <c r="EQ36" s="25"/>
      <c r="ER36" s="25"/>
      <c r="ES36" s="25"/>
      <c r="ET36" s="25"/>
      <c r="EU36" s="25"/>
      <c r="EV36" s="25"/>
      <c r="EW36" s="25"/>
      <c r="EX36" s="25"/>
      <c r="EY36" s="25"/>
      <c r="EZ36" s="25"/>
      <c r="FA36" s="25"/>
      <c r="FB36" s="25"/>
      <c r="FC36" s="25"/>
      <c r="FD36" s="25"/>
      <c r="FE36" s="25"/>
      <c r="FF36" s="25"/>
      <c r="FG36" s="25"/>
      <c r="FH36" s="25"/>
      <c r="FI36" s="25"/>
      <c r="FJ36" s="25"/>
      <c r="FK36" s="25"/>
      <c r="FL36" s="25"/>
      <c r="FM36" s="25"/>
      <c r="FN36" s="25"/>
      <c r="FO36" s="25"/>
      <c r="FP36" s="25"/>
      <c r="FQ36" s="25"/>
      <c r="FR36" s="25"/>
      <c r="FS36" s="25"/>
      <c r="FT36" s="25"/>
      <c r="FU36" s="25"/>
      <c r="FV36" s="25"/>
      <c r="FW36" s="25"/>
      <c r="FX36" s="25"/>
      <c r="FY36" s="25"/>
      <c r="FZ36" s="25"/>
      <c r="GA36" s="25"/>
      <c r="GB36" s="25"/>
      <c r="GC36" s="25"/>
      <c r="GD36" s="25"/>
      <c r="GE36" s="25"/>
      <c r="GF36" s="25"/>
      <c r="GG36" s="25"/>
      <c r="GH36" s="25"/>
      <c r="GI36" s="25"/>
      <c r="GJ36" s="25"/>
      <c r="GK36" s="25"/>
    </row>
    <row r="37" spans="1:193" ht="14.85" customHeight="1" x14ac:dyDescent="0.2">
      <c r="A37" s="25"/>
      <c r="B37" s="432" t="s">
        <v>82</v>
      </c>
      <c r="C37" s="45"/>
      <c r="D37" s="43"/>
      <c r="E37" s="43"/>
      <c r="F37" s="43"/>
      <c r="G37" s="43"/>
      <c r="H37" s="25"/>
      <c r="I37" s="43"/>
      <c r="J37" s="43"/>
      <c r="K37" s="43"/>
      <c r="L37" s="43"/>
      <c r="M37" s="25"/>
      <c r="N37" s="43"/>
      <c r="O37" s="43"/>
      <c r="P37" s="43"/>
      <c r="Q37" s="43"/>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c r="CA37" s="25"/>
      <c r="CB37" s="25"/>
      <c r="CC37" s="25"/>
      <c r="CD37" s="25"/>
      <c r="CE37" s="25"/>
      <c r="CF37" s="25"/>
      <c r="CG37" s="25"/>
      <c r="CH37" s="25"/>
      <c r="CI37" s="25"/>
      <c r="CJ37" s="25"/>
      <c r="CK37" s="25"/>
      <c r="CL37" s="25"/>
      <c r="CM37" s="25"/>
      <c r="CN37" s="25"/>
      <c r="CO37" s="25"/>
      <c r="CP37" s="25"/>
      <c r="CQ37" s="25"/>
      <c r="CR37" s="25"/>
      <c r="CS37" s="25"/>
      <c r="CT37" s="25"/>
      <c r="CU37" s="25"/>
      <c r="CV37" s="25"/>
      <c r="CW37" s="25"/>
      <c r="CX37" s="25"/>
      <c r="CY37" s="25"/>
      <c r="CZ37" s="25"/>
      <c r="DA37" s="25"/>
      <c r="DB37" s="25"/>
      <c r="DC37" s="25"/>
      <c r="DD37" s="25"/>
      <c r="DE37" s="25"/>
      <c r="DF37" s="25"/>
      <c r="DG37" s="25"/>
      <c r="DH37" s="25"/>
      <c r="DI37" s="25"/>
      <c r="DJ37" s="25"/>
      <c r="DK37" s="25"/>
      <c r="DL37" s="25"/>
      <c r="DM37" s="25"/>
      <c r="DN37" s="25"/>
      <c r="DO37" s="25"/>
      <c r="DP37" s="25"/>
      <c r="DQ37" s="25"/>
      <c r="DR37" s="25"/>
      <c r="DS37" s="25"/>
      <c r="DT37" s="25"/>
      <c r="DU37" s="25"/>
      <c r="DV37" s="25"/>
      <c r="DW37" s="25"/>
      <c r="DX37" s="25"/>
      <c r="DY37" s="25"/>
      <c r="DZ37" s="25"/>
      <c r="EA37" s="25"/>
      <c r="EB37" s="25"/>
      <c r="EC37" s="25"/>
      <c r="ED37" s="25"/>
      <c r="EE37" s="25"/>
      <c r="EF37" s="25"/>
      <c r="EG37" s="25"/>
      <c r="EH37" s="25"/>
      <c r="EI37" s="25"/>
      <c r="EJ37" s="25"/>
      <c r="EK37" s="25"/>
      <c r="EL37" s="25"/>
      <c r="EM37" s="25"/>
      <c r="EN37" s="25"/>
      <c r="EO37" s="25"/>
      <c r="EP37" s="25"/>
      <c r="EQ37" s="25"/>
      <c r="ER37" s="25"/>
      <c r="ES37" s="25"/>
      <c r="ET37" s="25"/>
      <c r="EU37" s="25"/>
      <c r="EV37" s="25"/>
      <c r="EW37" s="25"/>
      <c r="EX37" s="25"/>
      <c r="EY37" s="25"/>
      <c r="EZ37" s="25"/>
      <c r="FA37" s="25"/>
      <c r="FB37" s="25"/>
      <c r="FC37" s="25"/>
      <c r="FD37" s="25"/>
      <c r="FE37" s="25"/>
      <c r="FF37" s="25"/>
      <c r="FG37" s="25"/>
      <c r="FH37" s="25"/>
      <c r="FI37" s="25"/>
      <c r="FJ37" s="25"/>
      <c r="FK37" s="25"/>
      <c r="FL37" s="25"/>
      <c r="FM37" s="25"/>
      <c r="FN37" s="25"/>
      <c r="FO37" s="25"/>
      <c r="FP37" s="25"/>
      <c r="FQ37" s="25"/>
      <c r="FR37" s="25"/>
      <c r="FS37" s="25"/>
      <c r="FT37" s="25"/>
      <c r="FU37" s="25"/>
      <c r="FV37" s="25"/>
      <c r="FW37" s="25"/>
      <c r="FX37" s="25"/>
      <c r="FY37" s="25"/>
      <c r="FZ37" s="25"/>
      <c r="GA37" s="25"/>
      <c r="GB37" s="25"/>
      <c r="GC37" s="25"/>
      <c r="GD37" s="25"/>
      <c r="GE37" s="25"/>
      <c r="GF37" s="25"/>
      <c r="GG37" s="25"/>
      <c r="GH37" s="25"/>
      <c r="GI37" s="25"/>
      <c r="GJ37" s="25"/>
      <c r="GK37" s="25"/>
    </row>
    <row r="38" spans="1:193" ht="14.85" customHeight="1" x14ac:dyDescent="0.2">
      <c r="A38" s="25"/>
      <c r="B38" s="432" t="s">
        <v>83</v>
      </c>
      <c r="C38" s="45"/>
      <c r="D38" s="43"/>
      <c r="E38" s="43"/>
      <c r="F38" s="43"/>
      <c r="G38" s="43"/>
      <c r="H38" s="25"/>
      <c r="I38" s="43"/>
      <c r="J38" s="43"/>
      <c r="K38" s="43"/>
      <c r="L38" s="43"/>
      <c r="M38" s="25"/>
      <c r="N38" s="43"/>
      <c r="O38" s="43"/>
      <c r="P38" s="43"/>
      <c r="Q38" s="43"/>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c r="CA38" s="25"/>
      <c r="CB38" s="25"/>
      <c r="CC38" s="25"/>
      <c r="CD38" s="25"/>
      <c r="CE38" s="25"/>
      <c r="CF38" s="25"/>
      <c r="CG38" s="25"/>
      <c r="CH38" s="25"/>
      <c r="CI38" s="25"/>
      <c r="CJ38" s="25"/>
      <c r="CK38" s="25"/>
      <c r="CL38" s="25"/>
      <c r="CM38" s="25"/>
      <c r="CN38" s="25"/>
      <c r="CO38" s="25"/>
      <c r="CP38" s="25"/>
      <c r="CQ38" s="25"/>
      <c r="CR38" s="25"/>
      <c r="CS38" s="25"/>
      <c r="CT38" s="25"/>
      <c r="CU38" s="25"/>
      <c r="CV38" s="25"/>
      <c r="CW38" s="25"/>
      <c r="CX38" s="25"/>
      <c r="CY38" s="25"/>
      <c r="CZ38" s="25"/>
      <c r="DA38" s="25"/>
      <c r="DB38" s="25"/>
      <c r="DC38" s="25"/>
      <c r="DD38" s="25"/>
      <c r="DE38" s="25"/>
      <c r="DF38" s="2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row>
    <row r="39" spans="1:193" ht="14.85" customHeight="1" x14ac:dyDescent="0.2">
      <c r="A39" s="25"/>
      <c r="B39" s="432" t="s">
        <v>84</v>
      </c>
      <c r="C39" s="45"/>
      <c r="D39" s="43"/>
      <c r="E39" s="43"/>
      <c r="F39" s="43"/>
      <c r="G39" s="43"/>
      <c r="H39" s="25"/>
      <c r="I39" s="43"/>
      <c r="J39" s="43"/>
      <c r="K39" s="43"/>
      <c r="L39" s="43"/>
      <c r="M39" s="25"/>
      <c r="N39" s="43"/>
      <c r="O39" s="43"/>
      <c r="P39" s="43"/>
      <c r="Q39" s="43"/>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c r="CA39" s="25"/>
      <c r="CB39" s="25"/>
      <c r="CC39" s="25"/>
      <c r="CD39" s="25"/>
      <c r="CE39" s="25"/>
      <c r="CF39" s="25"/>
      <c r="CG39" s="25"/>
      <c r="CH39" s="25"/>
      <c r="CI39" s="25"/>
      <c r="CJ39" s="25"/>
      <c r="CK39" s="25"/>
      <c r="CL39" s="25"/>
      <c r="CM39" s="25"/>
      <c r="CN39" s="25"/>
      <c r="CO39" s="25"/>
      <c r="CP39" s="25"/>
      <c r="CQ39" s="25"/>
      <c r="CR39" s="25"/>
      <c r="CS39" s="25"/>
      <c r="CT39" s="25"/>
      <c r="CU39" s="25"/>
      <c r="CV39" s="25"/>
      <c r="CW39" s="25"/>
      <c r="CX39" s="25"/>
      <c r="CY39" s="25"/>
      <c r="CZ39" s="25"/>
      <c r="DA39" s="25"/>
      <c r="DB39" s="25"/>
      <c r="DC39" s="25"/>
      <c r="DD39" s="25"/>
      <c r="DE39" s="25"/>
      <c r="DF39" s="2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row>
    <row r="40" spans="1:193" ht="14.85" customHeight="1" x14ac:dyDescent="0.2">
      <c r="A40" s="25"/>
      <c r="B40" s="434" t="s">
        <v>85</v>
      </c>
      <c r="C40" s="47"/>
      <c r="D40" s="43"/>
      <c r="E40" s="43"/>
      <c r="F40" s="43"/>
      <c r="G40" s="43"/>
      <c r="H40" s="25"/>
      <c r="I40" s="43"/>
      <c r="J40" s="43"/>
      <c r="K40" s="43"/>
      <c r="L40" s="43"/>
      <c r="M40" s="25"/>
      <c r="N40" s="43"/>
      <c r="O40" s="43"/>
      <c r="P40" s="43"/>
      <c r="Q40" s="43"/>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c r="CJ40" s="25"/>
      <c r="CK40" s="25"/>
      <c r="CL40" s="25"/>
      <c r="CM40" s="25"/>
      <c r="CN40" s="25"/>
      <c r="CO40" s="25"/>
      <c r="CP40" s="25"/>
      <c r="CQ40" s="25"/>
      <c r="CR40" s="25"/>
      <c r="CS40" s="25"/>
      <c r="CT40" s="25"/>
      <c r="CU40" s="25"/>
      <c r="CV40" s="25"/>
      <c r="CW40" s="25"/>
      <c r="CX40" s="25"/>
      <c r="CY40" s="25"/>
      <c r="CZ40" s="25"/>
      <c r="DA40" s="25"/>
      <c r="DB40" s="25"/>
      <c r="DC40" s="25"/>
      <c r="DD40" s="25"/>
      <c r="DE40" s="25"/>
      <c r="DF40" s="25"/>
      <c r="DG40" s="25"/>
      <c r="DH40" s="25"/>
      <c r="DI40" s="25"/>
      <c r="DJ40" s="25"/>
      <c r="DK40" s="25"/>
      <c r="DL40" s="25"/>
      <c r="DM40" s="25"/>
      <c r="DN40" s="25"/>
      <c r="DO40" s="25"/>
      <c r="DP40" s="25"/>
      <c r="DQ40" s="25"/>
      <c r="DR40" s="25"/>
      <c r="DS40" s="25"/>
      <c r="DT40" s="25"/>
      <c r="DU40" s="25"/>
      <c r="DV40" s="25"/>
      <c r="DW40" s="25"/>
      <c r="DX40" s="25"/>
      <c r="DY40" s="25"/>
      <c r="DZ40" s="25"/>
      <c r="EA40" s="25"/>
      <c r="EB40" s="25"/>
      <c r="EC40" s="25"/>
      <c r="ED40" s="25"/>
      <c r="EE40" s="25"/>
      <c r="EF40" s="25"/>
      <c r="EG40" s="25"/>
      <c r="EH40" s="25"/>
      <c r="EI40" s="25"/>
      <c r="EJ40" s="25"/>
      <c r="EK40" s="25"/>
      <c r="EL40" s="25"/>
      <c r="EM40" s="25"/>
      <c r="EN40" s="25"/>
      <c r="EO40" s="25"/>
      <c r="EP40" s="25"/>
      <c r="EQ40" s="25"/>
      <c r="ER40" s="25"/>
      <c r="ES40" s="25"/>
      <c r="ET40" s="25"/>
      <c r="EU40" s="25"/>
      <c r="EV40" s="25"/>
      <c r="EW40" s="25"/>
      <c r="EX40" s="25"/>
      <c r="EY40" s="25"/>
      <c r="EZ40" s="25"/>
      <c r="FA40" s="25"/>
      <c r="FB40" s="25"/>
      <c r="FC40" s="25"/>
      <c r="FD40" s="25"/>
      <c r="FE40" s="25"/>
      <c r="FF40" s="25"/>
      <c r="FG40" s="25"/>
      <c r="FH40" s="25"/>
      <c r="FI40" s="25"/>
      <c r="FJ40" s="25"/>
      <c r="FK40" s="25"/>
      <c r="FL40" s="25"/>
      <c r="FM40" s="25"/>
      <c r="FN40" s="25"/>
      <c r="FO40" s="25"/>
      <c r="FP40" s="25"/>
      <c r="FQ40" s="25"/>
      <c r="FR40" s="25"/>
      <c r="FS40" s="25"/>
      <c r="FT40" s="25"/>
      <c r="FU40" s="25"/>
      <c r="FV40" s="25"/>
      <c r="FW40" s="25"/>
      <c r="FX40" s="25"/>
      <c r="FY40" s="25"/>
      <c r="FZ40" s="25"/>
      <c r="GA40" s="25"/>
      <c r="GB40" s="25"/>
      <c r="GC40" s="25"/>
      <c r="GD40" s="25"/>
      <c r="GE40" s="25"/>
      <c r="GF40" s="25"/>
      <c r="GG40" s="25"/>
      <c r="GH40" s="25"/>
      <c r="GI40" s="25"/>
      <c r="GJ40" s="25"/>
      <c r="GK40" s="25"/>
    </row>
    <row r="41" spans="1:193" x14ac:dyDescent="0.2">
      <c r="A41" s="25"/>
      <c r="B41" s="434" t="s">
        <v>86</v>
      </c>
      <c r="C41" s="47"/>
      <c r="D41" s="43"/>
      <c r="E41" s="43"/>
      <c r="F41" s="43"/>
      <c r="G41" s="43"/>
      <c r="H41" s="25"/>
      <c r="I41" s="43"/>
      <c r="J41" s="43"/>
      <c r="K41" s="43"/>
      <c r="L41" s="43"/>
      <c r="M41" s="25"/>
      <c r="N41" s="43"/>
      <c r="O41" s="43"/>
      <c r="P41" s="43"/>
      <c r="Q41" s="43"/>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c r="CF41" s="25"/>
      <c r="CG41" s="25"/>
      <c r="CH41" s="25"/>
      <c r="CI41" s="25"/>
      <c r="CJ41" s="25"/>
      <c r="CK41" s="25"/>
      <c r="CL41" s="25"/>
      <c r="CM41" s="25"/>
      <c r="CN41" s="25"/>
      <c r="CO41" s="25"/>
      <c r="CP41" s="25"/>
      <c r="CQ41" s="25"/>
      <c r="CR41" s="25"/>
      <c r="CS41" s="25"/>
      <c r="CT41" s="25"/>
      <c r="CU41" s="25"/>
      <c r="CV41" s="25"/>
      <c r="CW41" s="25"/>
      <c r="CX41" s="25"/>
      <c r="CY41" s="25"/>
      <c r="CZ41" s="25"/>
      <c r="DA41" s="25"/>
      <c r="DB41" s="25"/>
      <c r="DC41" s="25"/>
      <c r="DD41" s="25"/>
      <c r="DE41" s="25"/>
      <c r="DF41" s="25"/>
      <c r="DG41" s="25"/>
      <c r="DH41" s="25"/>
      <c r="DI41" s="25"/>
      <c r="DJ41" s="25"/>
      <c r="DK41" s="25"/>
      <c r="DL41" s="25"/>
      <c r="DM41" s="25"/>
      <c r="DN41" s="25"/>
      <c r="DO41" s="25"/>
      <c r="DP41" s="25"/>
      <c r="DQ41" s="25"/>
      <c r="DR41" s="25"/>
      <c r="DS41" s="25"/>
      <c r="DT41" s="25"/>
      <c r="DU41" s="25"/>
      <c r="DV41" s="25"/>
      <c r="DW41" s="25"/>
      <c r="DX41" s="25"/>
      <c r="DY41" s="25"/>
      <c r="DZ41" s="25"/>
      <c r="EA41" s="25"/>
      <c r="EB41" s="25"/>
      <c r="EC41" s="25"/>
      <c r="ED41" s="25"/>
      <c r="EE41" s="25"/>
      <c r="EF41" s="25"/>
      <c r="EG41" s="25"/>
      <c r="EH41" s="25"/>
      <c r="EI41" s="25"/>
      <c r="EJ41" s="25"/>
      <c r="EK41" s="25"/>
      <c r="EL41" s="25"/>
      <c r="EM41" s="25"/>
      <c r="EN41" s="25"/>
      <c r="EO41" s="25"/>
      <c r="EP41" s="25"/>
      <c r="EQ41" s="25"/>
      <c r="ER41" s="25"/>
      <c r="ES41" s="25"/>
      <c r="ET41" s="25"/>
      <c r="EU41" s="25"/>
      <c r="EV41" s="25"/>
      <c r="EW41" s="25"/>
      <c r="EX41" s="25"/>
      <c r="EY41" s="25"/>
      <c r="EZ41" s="25"/>
      <c r="FA41" s="25"/>
      <c r="FB41" s="25"/>
      <c r="FC41" s="25"/>
      <c r="FD41" s="25"/>
      <c r="FE41" s="25"/>
      <c r="FF41" s="25"/>
      <c r="FG41" s="25"/>
      <c r="FH41" s="25"/>
      <c r="FI41" s="25"/>
      <c r="FJ41" s="25"/>
      <c r="FK41" s="25"/>
      <c r="FL41" s="25"/>
      <c r="FM41" s="25"/>
      <c r="FN41" s="25"/>
      <c r="FO41" s="25"/>
      <c r="FP41" s="25"/>
      <c r="FQ41" s="25"/>
      <c r="FR41" s="25"/>
      <c r="FS41" s="25"/>
      <c r="FT41" s="25"/>
      <c r="FU41" s="25"/>
      <c r="FV41" s="25"/>
      <c r="FW41" s="25"/>
      <c r="FX41" s="25"/>
      <c r="FY41" s="25"/>
      <c r="FZ41" s="25"/>
      <c r="GA41" s="25"/>
      <c r="GB41" s="25"/>
      <c r="GC41" s="25"/>
      <c r="GD41" s="25"/>
      <c r="GE41" s="25"/>
      <c r="GF41" s="25"/>
      <c r="GG41" s="25"/>
      <c r="GH41" s="25"/>
      <c r="GI41" s="25"/>
      <c r="GJ41" s="25"/>
      <c r="GK41" s="25"/>
    </row>
    <row r="42" spans="1:193" ht="14.85" customHeight="1" x14ac:dyDescent="0.2">
      <c r="A42" s="25"/>
      <c r="B42" s="432" t="s">
        <v>87</v>
      </c>
      <c r="C42" s="45"/>
      <c r="D42" s="43"/>
      <c r="E42" s="43"/>
      <c r="F42" s="43"/>
      <c r="G42" s="43"/>
      <c r="H42" s="25"/>
      <c r="I42" s="43"/>
      <c r="J42" s="43"/>
      <c r="K42" s="43"/>
      <c r="L42" s="43"/>
      <c r="M42" s="25"/>
      <c r="N42" s="43"/>
      <c r="O42" s="43"/>
      <c r="P42" s="43"/>
      <c r="Q42" s="43"/>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c r="CA42" s="25"/>
      <c r="CB42" s="25"/>
      <c r="CC42" s="25"/>
      <c r="CD42" s="25"/>
      <c r="CE42" s="25"/>
      <c r="CF42" s="25"/>
      <c r="CG42" s="25"/>
      <c r="CH42" s="25"/>
      <c r="CI42" s="25"/>
      <c r="CJ42" s="25"/>
      <c r="CK42" s="25"/>
      <c r="CL42" s="25"/>
      <c r="CM42" s="25"/>
      <c r="CN42" s="25"/>
      <c r="CO42" s="25"/>
      <c r="CP42" s="25"/>
      <c r="CQ42" s="25"/>
      <c r="CR42" s="25"/>
      <c r="CS42" s="25"/>
      <c r="CT42" s="25"/>
      <c r="CU42" s="25"/>
      <c r="CV42" s="25"/>
      <c r="CW42" s="25"/>
      <c r="CX42" s="25"/>
      <c r="CY42" s="25"/>
      <c r="CZ42" s="25"/>
      <c r="DA42" s="25"/>
      <c r="DB42" s="25"/>
      <c r="DC42" s="25"/>
      <c r="DD42" s="25"/>
      <c r="DE42" s="25"/>
      <c r="DF42" s="25"/>
      <c r="DG42" s="25"/>
      <c r="DH42" s="25"/>
      <c r="DI42" s="25"/>
      <c r="DJ42" s="25"/>
      <c r="DK42" s="25"/>
      <c r="DL42" s="25"/>
      <c r="DM42" s="25"/>
      <c r="DN42" s="25"/>
      <c r="DO42" s="25"/>
      <c r="DP42" s="25"/>
      <c r="DQ42" s="25"/>
      <c r="DR42" s="25"/>
      <c r="DS42" s="25"/>
      <c r="DT42" s="25"/>
      <c r="DU42" s="25"/>
      <c r="DV42" s="25"/>
      <c r="DW42" s="25"/>
      <c r="DX42" s="25"/>
      <c r="DY42" s="25"/>
      <c r="DZ42" s="25"/>
      <c r="EA42" s="25"/>
      <c r="EB42" s="25"/>
      <c r="EC42" s="25"/>
      <c r="ED42" s="25"/>
      <c r="EE42" s="25"/>
      <c r="EF42" s="25"/>
      <c r="EG42" s="25"/>
      <c r="EH42" s="25"/>
      <c r="EI42" s="25"/>
      <c r="EJ42" s="25"/>
      <c r="EK42" s="25"/>
      <c r="EL42" s="25"/>
      <c r="EM42" s="25"/>
      <c r="EN42" s="25"/>
      <c r="EO42" s="25"/>
      <c r="EP42" s="25"/>
      <c r="EQ42" s="25"/>
      <c r="ER42" s="25"/>
      <c r="ES42" s="25"/>
      <c r="ET42" s="25"/>
      <c r="EU42" s="25"/>
      <c r="EV42" s="25"/>
      <c r="EW42" s="25"/>
      <c r="EX42" s="25"/>
      <c r="EY42" s="25"/>
      <c r="EZ42" s="25"/>
      <c r="FA42" s="25"/>
      <c r="FB42" s="25"/>
      <c r="FC42" s="25"/>
      <c r="FD42" s="25"/>
      <c r="FE42" s="25"/>
      <c r="FF42" s="25"/>
      <c r="FG42" s="25"/>
      <c r="FH42" s="25"/>
      <c r="FI42" s="25"/>
      <c r="FJ42" s="25"/>
      <c r="FK42" s="25"/>
      <c r="FL42" s="25"/>
      <c r="FM42" s="25"/>
      <c r="FN42" s="25"/>
      <c r="FO42" s="25"/>
      <c r="FP42" s="25"/>
      <c r="FQ42" s="25"/>
      <c r="FR42" s="25"/>
      <c r="FS42" s="25"/>
      <c r="FT42" s="25"/>
      <c r="FU42" s="25"/>
      <c r="FV42" s="25"/>
      <c r="FW42" s="25"/>
      <c r="FX42" s="25"/>
      <c r="FY42" s="25"/>
      <c r="FZ42" s="25"/>
      <c r="GA42" s="25"/>
      <c r="GB42" s="25"/>
      <c r="GC42" s="25"/>
      <c r="GD42" s="25"/>
      <c r="GE42" s="25"/>
      <c r="GF42" s="25"/>
      <c r="GG42" s="25"/>
      <c r="GH42" s="25"/>
      <c r="GI42" s="25"/>
      <c r="GJ42" s="25"/>
      <c r="GK42" s="25"/>
    </row>
    <row r="43" spans="1:193" ht="14.85" customHeight="1" x14ac:dyDescent="0.2">
      <c r="A43" s="25"/>
      <c r="B43" s="432" t="s">
        <v>88</v>
      </c>
      <c r="C43" s="45"/>
      <c r="D43" s="43"/>
      <c r="E43" s="43"/>
      <c r="F43" s="43"/>
      <c r="G43" s="43"/>
      <c r="H43" s="25"/>
      <c r="I43" s="43"/>
      <c r="J43" s="43"/>
      <c r="K43" s="43"/>
      <c r="L43" s="43"/>
      <c r="M43" s="25"/>
      <c r="N43" s="43"/>
      <c r="O43" s="43"/>
      <c r="P43" s="43"/>
      <c r="Q43" s="43"/>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c r="CA43" s="25"/>
      <c r="CB43" s="25"/>
      <c r="CC43" s="25"/>
      <c r="CD43" s="25"/>
      <c r="CE43" s="25"/>
      <c r="CF43" s="25"/>
      <c r="CG43" s="25"/>
      <c r="CH43" s="25"/>
      <c r="CI43" s="25"/>
      <c r="CJ43" s="25"/>
      <c r="CK43" s="25"/>
      <c r="CL43" s="25"/>
      <c r="CM43" s="25"/>
      <c r="CN43" s="25"/>
      <c r="CO43" s="25"/>
      <c r="CP43" s="25"/>
      <c r="CQ43" s="25"/>
      <c r="CR43" s="25"/>
      <c r="CS43" s="25"/>
      <c r="CT43" s="25"/>
      <c r="CU43" s="25"/>
      <c r="CV43" s="25"/>
      <c r="CW43" s="25"/>
      <c r="CX43" s="25"/>
      <c r="CY43" s="25"/>
      <c r="CZ43" s="25"/>
      <c r="DA43" s="25"/>
      <c r="DB43" s="25"/>
      <c r="DC43" s="25"/>
      <c r="DD43" s="25"/>
      <c r="DE43" s="25"/>
      <c r="DF43" s="25"/>
      <c r="DG43" s="25"/>
      <c r="DH43" s="25"/>
      <c r="DI43" s="25"/>
      <c r="DJ43" s="25"/>
      <c r="DK43" s="25"/>
      <c r="DL43" s="25"/>
      <c r="DM43" s="25"/>
      <c r="DN43" s="25"/>
      <c r="DO43" s="25"/>
      <c r="DP43" s="25"/>
      <c r="DQ43" s="25"/>
      <c r="DR43" s="25"/>
      <c r="DS43" s="25"/>
      <c r="DT43" s="25"/>
      <c r="DU43" s="25"/>
      <c r="DV43" s="25"/>
      <c r="DW43" s="25"/>
      <c r="DX43" s="25"/>
      <c r="DY43" s="25"/>
      <c r="DZ43" s="25"/>
      <c r="EA43" s="25"/>
      <c r="EB43" s="25"/>
      <c r="EC43" s="25"/>
      <c r="ED43" s="25"/>
      <c r="EE43" s="25"/>
      <c r="EF43" s="25"/>
      <c r="EG43" s="25"/>
      <c r="EH43" s="25"/>
      <c r="EI43" s="25"/>
      <c r="EJ43" s="25"/>
      <c r="EK43" s="25"/>
      <c r="EL43" s="25"/>
      <c r="EM43" s="25"/>
      <c r="EN43" s="25"/>
      <c r="EO43" s="25"/>
      <c r="EP43" s="25"/>
      <c r="EQ43" s="25"/>
      <c r="ER43" s="25"/>
      <c r="ES43" s="25"/>
      <c r="ET43" s="25"/>
      <c r="EU43" s="25"/>
      <c r="EV43" s="25"/>
      <c r="EW43" s="25"/>
      <c r="EX43" s="25"/>
      <c r="EY43" s="25"/>
      <c r="EZ43" s="25"/>
      <c r="FA43" s="25"/>
      <c r="FB43" s="25"/>
      <c r="FC43" s="25"/>
      <c r="FD43" s="25"/>
      <c r="FE43" s="25"/>
      <c r="FF43" s="25"/>
      <c r="FG43" s="25"/>
      <c r="FH43" s="25"/>
      <c r="FI43" s="25"/>
      <c r="FJ43" s="25"/>
      <c r="FK43" s="25"/>
      <c r="FL43" s="25"/>
      <c r="FM43" s="25"/>
      <c r="FN43" s="25"/>
      <c r="FO43" s="25"/>
      <c r="FP43" s="25"/>
      <c r="FQ43" s="25"/>
      <c r="FR43" s="25"/>
      <c r="FS43" s="25"/>
      <c r="FT43" s="25"/>
      <c r="FU43" s="25"/>
      <c r="FV43" s="25"/>
      <c r="FW43" s="25"/>
      <c r="FX43" s="25"/>
      <c r="FY43" s="25"/>
      <c r="FZ43" s="25"/>
      <c r="GA43" s="25"/>
      <c r="GB43" s="25"/>
      <c r="GC43" s="25"/>
      <c r="GD43" s="25"/>
      <c r="GE43" s="25"/>
      <c r="GF43" s="25"/>
      <c r="GG43" s="25"/>
      <c r="GH43" s="25"/>
      <c r="GI43" s="25"/>
      <c r="GJ43" s="25"/>
      <c r="GK43" s="25"/>
    </row>
    <row r="44" spans="1:193" ht="14.85" customHeight="1" x14ac:dyDescent="0.2">
      <c r="A44" s="25"/>
      <c r="B44" s="431" t="s">
        <v>89</v>
      </c>
      <c r="C44" s="42"/>
      <c r="D44" s="44">
        <f>D35+D36</f>
        <v>0</v>
      </c>
      <c r="E44" s="44">
        <f>E35+E36</f>
        <v>0</v>
      </c>
      <c r="F44" s="44">
        <f>F35+F36</f>
        <v>0</v>
      </c>
      <c r="G44" s="44">
        <f>G35+G36</f>
        <v>0</v>
      </c>
      <c r="H44" s="25"/>
      <c r="I44" s="44">
        <f>I35+I36</f>
        <v>0</v>
      </c>
      <c r="J44" s="44">
        <f>J35+J36</f>
        <v>0</v>
      </c>
      <c r="K44" s="44">
        <f>K35+K36</f>
        <v>0</v>
      </c>
      <c r="L44" s="44">
        <f>L35+L36</f>
        <v>0</v>
      </c>
      <c r="M44" s="25"/>
      <c r="N44" s="44">
        <f>N35+N36</f>
        <v>0</v>
      </c>
      <c r="O44" s="44">
        <f>O35+O36</f>
        <v>0</v>
      </c>
      <c r="P44" s="44">
        <f>P35+P36</f>
        <v>0</v>
      </c>
      <c r="Q44" s="44">
        <f>Q35+Q36</f>
        <v>0</v>
      </c>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5"/>
      <c r="CM44" s="25"/>
      <c r="CN44" s="25"/>
      <c r="CO44" s="25"/>
      <c r="CP44" s="25"/>
      <c r="CQ44" s="25"/>
      <c r="CR44" s="25"/>
      <c r="CS44" s="25"/>
      <c r="CT44" s="25"/>
      <c r="CU44" s="25"/>
      <c r="CV44" s="25"/>
      <c r="CW44" s="25"/>
      <c r="CX44" s="25"/>
      <c r="CY44" s="25"/>
      <c r="CZ44" s="25"/>
      <c r="DA44" s="25"/>
      <c r="DB44" s="25"/>
      <c r="DC44" s="25"/>
      <c r="DD44" s="25"/>
      <c r="DE44" s="25"/>
      <c r="DF44" s="25"/>
      <c r="DG44" s="25"/>
      <c r="DH44" s="25"/>
      <c r="DI44" s="25"/>
      <c r="DJ44" s="25"/>
      <c r="DK44" s="25"/>
      <c r="DL44" s="25"/>
      <c r="DM44" s="25"/>
      <c r="DN44" s="25"/>
      <c r="DO44" s="25"/>
      <c r="DP44" s="25"/>
      <c r="DQ44" s="25"/>
      <c r="DR44" s="25"/>
      <c r="DS44" s="25"/>
      <c r="DT44" s="25"/>
      <c r="DU44" s="25"/>
      <c r="DV44" s="25"/>
      <c r="DW44" s="25"/>
      <c r="DX44" s="25"/>
      <c r="DY44" s="25"/>
      <c r="DZ44" s="25"/>
      <c r="EA44" s="25"/>
      <c r="EB44" s="25"/>
      <c r="EC44" s="25"/>
      <c r="ED44" s="25"/>
      <c r="EE44" s="25"/>
      <c r="EF44" s="25"/>
      <c r="EG44" s="25"/>
      <c r="EH44" s="25"/>
      <c r="EI44" s="25"/>
      <c r="EJ44" s="25"/>
      <c r="EK44" s="25"/>
      <c r="EL44" s="25"/>
      <c r="EM44" s="25"/>
      <c r="EN44" s="25"/>
      <c r="EO44" s="25"/>
      <c r="EP44" s="25"/>
      <c r="EQ44" s="25"/>
      <c r="ER44" s="25"/>
      <c r="ES44" s="25"/>
      <c r="ET44" s="25"/>
      <c r="EU44" s="25"/>
      <c r="EV44" s="25"/>
      <c r="EW44" s="25"/>
      <c r="EX44" s="25"/>
      <c r="EY44" s="25"/>
      <c r="EZ44" s="25"/>
      <c r="FA44" s="25"/>
      <c r="FB44" s="25"/>
      <c r="FC44" s="25"/>
      <c r="FD44" s="25"/>
      <c r="FE44" s="25"/>
      <c r="FF44" s="25"/>
      <c r="FG44" s="25"/>
      <c r="FH44" s="25"/>
      <c r="FI44" s="25"/>
      <c r="FJ44" s="25"/>
      <c r="FK44" s="25"/>
      <c r="FL44" s="25"/>
      <c r="FM44" s="25"/>
      <c r="FN44" s="25"/>
      <c r="FO44" s="25"/>
      <c r="FP44" s="25"/>
      <c r="FQ44" s="25"/>
      <c r="FR44" s="25"/>
      <c r="FS44" s="25"/>
      <c r="FT44" s="25"/>
      <c r="FU44" s="25"/>
      <c r="FV44" s="25"/>
      <c r="FW44" s="25"/>
      <c r="FX44" s="25"/>
      <c r="FY44" s="25"/>
      <c r="FZ44" s="25"/>
      <c r="GA44" s="25"/>
      <c r="GB44" s="25"/>
      <c r="GC44" s="25"/>
      <c r="GD44" s="25"/>
      <c r="GE44" s="25"/>
      <c r="GF44" s="25"/>
      <c r="GG44" s="25"/>
      <c r="GH44" s="25"/>
      <c r="GI44" s="25"/>
      <c r="GJ44" s="25"/>
      <c r="GK44" s="25"/>
    </row>
    <row r="45" spans="1:193" ht="14.85" customHeight="1" x14ac:dyDescent="0.2">
      <c r="A45" s="25"/>
      <c r="B45" s="431" t="s">
        <v>90</v>
      </c>
      <c r="C45" s="42"/>
      <c r="D45" s="44">
        <f>D46-D47</f>
        <v>0</v>
      </c>
      <c r="E45" s="44">
        <f>E46-E47</f>
        <v>0</v>
      </c>
      <c r="F45" s="44">
        <f>F46-F47</f>
        <v>0</v>
      </c>
      <c r="G45" s="44">
        <f>G46-G47</f>
        <v>0</v>
      </c>
      <c r="H45" s="25"/>
      <c r="I45" s="44">
        <f>I46-I47</f>
        <v>0</v>
      </c>
      <c r="J45" s="44">
        <f>J46-J47</f>
        <v>0</v>
      </c>
      <c r="K45" s="44">
        <f>K46-K47</f>
        <v>0</v>
      </c>
      <c r="L45" s="44">
        <f>L46-L47</f>
        <v>0</v>
      </c>
      <c r="M45" s="25"/>
      <c r="N45" s="44">
        <f>N46-N47</f>
        <v>0</v>
      </c>
      <c r="O45" s="44">
        <f>O46-O47</f>
        <v>0</v>
      </c>
      <c r="P45" s="44">
        <f>P46-P47</f>
        <v>0</v>
      </c>
      <c r="Q45" s="44">
        <f>Q46-Q47</f>
        <v>0</v>
      </c>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25"/>
      <c r="CQ45" s="25"/>
      <c r="CR45" s="25"/>
      <c r="CS45" s="25"/>
      <c r="CT45" s="25"/>
      <c r="CU45" s="25"/>
      <c r="CV45" s="25"/>
      <c r="CW45" s="25"/>
      <c r="CX45" s="25"/>
      <c r="CY45" s="25"/>
      <c r="CZ45" s="25"/>
      <c r="DA45" s="25"/>
      <c r="DB45" s="25"/>
      <c r="DC45" s="25"/>
      <c r="DD45" s="25"/>
      <c r="DE45" s="25"/>
      <c r="DF45" s="25"/>
      <c r="DG45" s="25"/>
      <c r="DH45" s="25"/>
      <c r="DI45" s="25"/>
      <c r="DJ45" s="25"/>
      <c r="DK45" s="25"/>
      <c r="DL45" s="25"/>
      <c r="DM45" s="25"/>
      <c r="DN45" s="25"/>
      <c r="DO45" s="25"/>
      <c r="DP45" s="25"/>
      <c r="DQ45" s="25"/>
      <c r="DR45" s="25"/>
      <c r="DS45" s="25"/>
      <c r="DT45" s="25"/>
      <c r="DU45" s="25"/>
      <c r="DV45" s="25"/>
      <c r="DW45" s="25"/>
      <c r="DX45" s="25"/>
      <c r="DY45" s="25"/>
      <c r="DZ45" s="25"/>
      <c r="EA45" s="25"/>
      <c r="EB45" s="25"/>
      <c r="EC45" s="25"/>
      <c r="ED45" s="25"/>
      <c r="EE45" s="25"/>
      <c r="EF45" s="25"/>
      <c r="EG45" s="25"/>
      <c r="EH45" s="25"/>
      <c r="EI45" s="25"/>
      <c r="EJ45" s="25"/>
      <c r="EK45" s="25"/>
      <c r="EL45" s="25"/>
      <c r="EM45" s="25"/>
      <c r="EN45" s="25"/>
      <c r="EO45" s="25"/>
      <c r="EP45" s="25"/>
      <c r="EQ45" s="25"/>
      <c r="ER45" s="25"/>
      <c r="ES45" s="25"/>
      <c r="ET45" s="25"/>
      <c r="EU45" s="25"/>
      <c r="EV45" s="25"/>
      <c r="EW45" s="25"/>
      <c r="EX45" s="25"/>
      <c r="EY45" s="25"/>
      <c r="EZ45" s="25"/>
      <c r="FA45" s="25"/>
      <c r="FB45" s="25"/>
      <c r="FC45" s="25"/>
      <c r="FD45" s="25"/>
      <c r="FE45" s="25"/>
      <c r="FF45" s="25"/>
      <c r="FG45" s="25"/>
      <c r="FH45" s="25"/>
      <c r="FI45" s="25"/>
      <c r="FJ45" s="25"/>
      <c r="FK45" s="25"/>
      <c r="FL45" s="25"/>
      <c r="FM45" s="25"/>
      <c r="FN45" s="25"/>
      <c r="FO45" s="25"/>
      <c r="FP45" s="25"/>
      <c r="FQ45" s="25"/>
      <c r="FR45" s="25"/>
      <c r="FS45" s="25"/>
      <c r="FT45" s="25"/>
      <c r="FU45" s="25"/>
      <c r="FV45" s="25"/>
      <c r="FW45" s="25"/>
      <c r="FX45" s="25"/>
      <c r="FY45" s="25"/>
      <c r="FZ45" s="25"/>
      <c r="GA45" s="25"/>
      <c r="GB45" s="25"/>
      <c r="GC45" s="25"/>
      <c r="GD45" s="25"/>
      <c r="GE45" s="25"/>
      <c r="GF45" s="25"/>
      <c r="GG45" s="25"/>
      <c r="GH45" s="25"/>
      <c r="GI45" s="25"/>
      <c r="GJ45" s="25"/>
      <c r="GK45" s="25"/>
    </row>
    <row r="46" spans="1:193" ht="14.85" customHeight="1" x14ac:dyDescent="0.2">
      <c r="A46" s="25"/>
      <c r="B46" s="432" t="s">
        <v>91</v>
      </c>
      <c r="C46" s="45"/>
      <c r="D46" s="43"/>
      <c r="E46" s="43"/>
      <c r="F46" s="43"/>
      <c r="G46" s="43"/>
      <c r="H46" s="25"/>
      <c r="I46" s="43"/>
      <c r="J46" s="43"/>
      <c r="K46" s="43"/>
      <c r="L46" s="43"/>
      <c r="M46" s="25"/>
      <c r="N46" s="43"/>
      <c r="O46" s="43"/>
      <c r="P46" s="43"/>
      <c r="Q46" s="43"/>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c r="CN46" s="25"/>
      <c r="CO46" s="25"/>
      <c r="CP46" s="25"/>
      <c r="CQ46" s="25"/>
      <c r="CR46" s="25"/>
      <c r="CS46" s="25"/>
      <c r="CT46" s="25"/>
      <c r="CU46" s="25"/>
      <c r="CV46" s="25"/>
      <c r="CW46" s="25"/>
      <c r="CX46" s="25"/>
      <c r="CY46" s="25"/>
      <c r="CZ46" s="25"/>
      <c r="DA46" s="25"/>
      <c r="DB46" s="25"/>
      <c r="DC46" s="25"/>
      <c r="DD46" s="25"/>
      <c r="DE46" s="25"/>
      <c r="DF46" s="25"/>
      <c r="DG46" s="25"/>
      <c r="DH46" s="25"/>
      <c r="DI46" s="25"/>
      <c r="DJ46" s="25"/>
      <c r="DK46" s="25"/>
      <c r="DL46" s="25"/>
      <c r="DM46" s="25"/>
      <c r="DN46" s="25"/>
      <c r="DO46" s="25"/>
      <c r="DP46" s="25"/>
      <c r="DQ46" s="25"/>
      <c r="DR46" s="25"/>
      <c r="DS46" s="25"/>
      <c r="DT46" s="25"/>
      <c r="DU46" s="25"/>
      <c r="DV46" s="25"/>
      <c r="DW46" s="25"/>
      <c r="DX46" s="25"/>
      <c r="DY46" s="25"/>
      <c r="DZ46" s="25"/>
      <c r="EA46" s="25"/>
      <c r="EB46" s="25"/>
      <c r="EC46" s="25"/>
      <c r="ED46" s="25"/>
      <c r="EE46" s="25"/>
      <c r="EF46" s="25"/>
      <c r="EG46" s="25"/>
      <c r="EH46" s="25"/>
      <c r="EI46" s="25"/>
      <c r="EJ46" s="25"/>
      <c r="EK46" s="25"/>
      <c r="EL46" s="25"/>
      <c r="EM46" s="25"/>
      <c r="EN46" s="25"/>
      <c r="EO46" s="25"/>
      <c r="EP46" s="25"/>
      <c r="EQ46" s="25"/>
      <c r="ER46" s="25"/>
      <c r="ES46" s="25"/>
      <c r="ET46" s="25"/>
      <c r="EU46" s="25"/>
      <c r="EV46" s="25"/>
      <c r="EW46" s="25"/>
      <c r="EX46" s="25"/>
      <c r="EY46" s="25"/>
      <c r="EZ46" s="25"/>
      <c r="FA46" s="25"/>
      <c r="FB46" s="25"/>
      <c r="FC46" s="25"/>
      <c r="FD46" s="25"/>
      <c r="FE46" s="25"/>
      <c r="FF46" s="25"/>
      <c r="FG46" s="25"/>
      <c r="FH46" s="25"/>
      <c r="FI46" s="25"/>
      <c r="FJ46" s="25"/>
      <c r="FK46" s="25"/>
      <c r="FL46" s="25"/>
      <c r="FM46" s="25"/>
      <c r="FN46" s="25"/>
      <c r="FO46" s="25"/>
      <c r="FP46" s="25"/>
      <c r="FQ46" s="25"/>
      <c r="FR46" s="25"/>
      <c r="FS46" s="25"/>
      <c r="FT46" s="25"/>
      <c r="FU46" s="25"/>
      <c r="FV46" s="25"/>
      <c r="FW46" s="25"/>
      <c r="FX46" s="25"/>
      <c r="FY46" s="25"/>
      <c r="FZ46" s="25"/>
      <c r="GA46" s="25"/>
      <c r="GB46" s="25"/>
      <c r="GC46" s="25"/>
      <c r="GD46" s="25"/>
      <c r="GE46" s="25"/>
      <c r="GF46" s="25"/>
      <c r="GG46" s="25"/>
      <c r="GH46" s="25"/>
      <c r="GI46" s="25"/>
      <c r="GJ46" s="25"/>
      <c r="GK46" s="25"/>
    </row>
    <row r="47" spans="1:193" ht="14.85" customHeight="1" x14ac:dyDescent="0.2">
      <c r="A47" s="25"/>
      <c r="B47" s="432" t="s">
        <v>92</v>
      </c>
      <c r="C47" s="45"/>
      <c r="D47" s="43"/>
      <c r="E47" s="43"/>
      <c r="F47" s="43"/>
      <c r="G47" s="43"/>
      <c r="H47" s="25"/>
      <c r="I47" s="43"/>
      <c r="J47" s="43"/>
      <c r="K47" s="43"/>
      <c r="L47" s="43"/>
      <c r="M47" s="25"/>
      <c r="N47" s="43"/>
      <c r="O47" s="43"/>
      <c r="P47" s="43"/>
      <c r="Q47" s="43"/>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c r="CJ47" s="25"/>
      <c r="CK47" s="25"/>
      <c r="CL47" s="25"/>
      <c r="CM47" s="25"/>
      <c r="CN47" s="25"/>
      <c r="CO47" s="25"/>
      <c r="CP47" s="25"/>
      <c r="CQ47" s="25"/>
      <c r="CR47" s="25"/>
      <c r="CS47" s="25"/>
      <c r="CT47" s="25"/>
      <c r="CU47" s="25"/>
      <c r="CV47" s="25"/>
      <c r="CW47" s="25"/>
      <c r="CX47" s="25"/>
      <c r="CY47" s="25"/>
      <c r="CZ47" s="25"/>
      <c r="DA47" s="25"/>
      <c r="DB47" s="25"/>
      <c r="DC47" s="25"/>
      <c r="DD47" s="25"/>
      <c r="DE47" s="25"/>
      <c r="DF47" s="25"/>
      <c r="DG47" s="25"/>
      <c r="DH47" s="25"/>
      <c r="DI47" s="25"/>
      <c r="DJ47" s="25"/>
      <c r="DK47" s="25"/>
      <c r="DL47" s="25"/>
      <c r="DM47" s="25"/>
      <c r="DN47" s="25"/>
      <c r="DO47" s="25"/>
      <c r="DP47" s="25"/>
      <c r="DQ47" s="25"/>
      <c r="DR47" s="25"/>
      <c r="DS47" s="25"/>
      <c r="DT47" s="25"/>
      <c r="DU47" s="25"/>
      <c r="DV47" s="25"/>
      <c r="DW47" s="25"/>
      <c r="DX47" s="25"/>
      <c r="DY47" s="25"/>
      <c r="DZ47" s="25"/>
      <c r="EA47" s="25"/>
      <c r="EB47" s="25"/>
      <c r="EC47" s="25"/>
      <c r="ED47" s="25"/>
      <c r="EE47" s="25"/>
      <c r="EF47" s="25"/>
      <c r="EG47" s="25"/>
      <c r="EH47" s="25"/>
      <c r="EI47" s="25"/>
      <c r="EJ47" s="25"/>
      <c r="EK47" s="25"/>
      <c r="EL47" s="25"/>
      <c r="EM47" s="25"/>
      <c r="EN47" s="25"/>
      <c r="EO47" s="25"/>
      <c r="EP47" s="25"/>
      <c r="EQ47" s="25"/>
      <c r="ER47" s="25"/>
      <c r="ES47" s="25"/>
      <c r="ET47" s="25"/>
      <c r="EU47" s="25"/>
      <c r="EV47" s="25"/>
      <c r="EW47" s="25"/>
      <c r="EX47" s="25"/>
      <c r="EY47" s="25"/>
      <c r="EZ47" s="25"/>
      <c r="FA47" s="25"/>
      <c r="FB47" s="25"/>
      <c r="FC47" s="25"/>
      <c r="FD47" s="25"/>
      <c r="FE47" s="25"/>
      <c r="FF47" s="25"/>
      <c r="FG47" s="25"/>
      <c r="FH47" s="25"/>
      <c r="FI47" s="25"/>
      <c r="FJ47" s="25"/>
      <c r="FK47" s="25"/>
      <c r="FL47" s="25"/>
      <c r="FM47" s="25"/>
      <c r="FN47" s="25"/>
      <c r="FO47" s="25"/>
      <c r="FP47" s="25"/>
      <c r="FQ47" s="25"/>
      <c r="FR47" s="25"/>
      <c r="FS47" s="25"/>
      <c r="FT47" s="25"/>
      <c r="FU47" s="25"/>
      <c r="FV47" s="25"/>
      <c r="FW47" s="25"/>
      <c r="FX47" s="25"/>
      <c r="FY47" s="25"/>
      <c r="FZ47" s="25"/>
      <c r="GA47" s="25"/>
      <c r="GB47" s="25"/>
      <c r="GC47" s="25"/>
      <c r="GD47" s="25"/>
      <c r="GE47" s="25"/>
      <c r="GF47" s="25"/>
      <c r="GG47" s="25"/>
      <c r="GH47" s="25"/>
      <c r="GI47" s="25"/>
      <c r="GJ47" s="25"/>
      <c r="GK47" s="25"/>
    </row>
    <row r="48" spans="1:193" ht="14.85" customHeight="1" x14ac:dyDescent="0.2">
      <c r="A48" s="25"/>
      <c r="B48" s="431" t="s">
        <v>93</v>
      </c>
      <c r="C48" s="42"/>
      <c r="D48" s="44">
        <f>D44+D45</f>
        <v>0</v>
      </c>
      <c r="E48" s="44">
        <f>E44+E45</f>
        <v>0</v>
      </c>
      <c r="F48" s="44">
        <f>F44+F45</f>
        <v>0</v>
      </c>
      <c r="G48" s="44">
        <f>G44+G45</f>
        <v>0</v>
      </c>
      <c r="H48" s="25"/>
      <c r="I48" s="44">
        <f>I44+I45</f>
        <v>0</v>
      </c>
      <c r="J48" s="44">
        <f>J44+J45</f>
        <v>0</v>
      </c>
      <c r="K48" s="44">
        <f>K44+K45</f>
        <v>0</v>
      </c>
      <c r="L48" s="44">
        <f>L44+L45</f>
        <v>0</v>
      </c>
      <c r="M48" s="25"/>
      <c r="N48" s="44">
        <f>N44+N45</f>
        <v>0</v>
      </c>
      <c r="O48" s="44">
        <f>O44+O45</f>
        <v>0</v>
      </c>
      <c r="P48" s="44">
        <f>P44+P45</f>
        <v>0</v>
      </c>
      <c r="Q48" s="44">
        <f>Q44+Q45</f>
        <v>0</v>
      </c>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c r="CN48" s="25"/>
      <c r="CO48" s="25"/>
      <c r="CP48" s="25"/>
      <c r="CQ48" s="25"/>
      <c r="CR48" s="25"/>
      <c r="CS48" s="25"/>
      <c r="CT48" s="25"/>
      <c r="CU48" s="25"/>
      <c r="CV48" s="25"/>
      <c r="CW48" s="25"/>
      <c r="CX48" s="25"/>
      <c r="CY48" s="25"/>
      <c r="CZ48" s="25"/>
      <c r="DA48" s="25"/>
      <c r="DB48" s="25"/>
      <c r="DC48" s="25"/>
      <c r="DD48" s="25"/>
      <c r="DE48" s="25"/>
      <c r="DF48" s="25"/>
      <c r="DG48" s="25"/>
      <c r="DH48" s="25"/>
      <c r="DI48" s="25"/>
      <c r="DJ48" s="25"/>
      <c r="DK48" s="25"/>
      <c r="DL48" s="25"/>
      <c r="DM48" s="25"/>
      <c r="DN48" s="25"/>
      <c r="DO48" s="25"/>
      <c r="DP48" s="25"/>
      <c r="DQ48" s="25"/>
      <c r="DR48" s="25"/>
      <c r="DS48" s="25"/>
      <c r="DT48" s="25"/>
      <c r="DU48" s="25"/>
      <c r="DV48" s="25"/>
      <c r="DW48" s="25"/>
      <c r="DX48" s="25"/>
      <c r="DY48" s="25"/>
      <c r="DZ48" s="25"/>
      <c r="EA48" s="25"/>
      <c r="EB48" s="25"/>
      <c r="EC48" s="25"/>
      <c r="ED48" s="25"/>
      <c r="EE48" s="25"/>
      <c r="EF48" s="25"/>
      <c r="EG48" s="25"/>
      <c r="EH48" s="25"/>
      <c r="EI48" s="25"/>
      <c r="EJ48" s="25"/>
      <c r="EK48" s="25"/>
      <c r="EL48" s="25"/>
      <c r="EM48" s="25"/>
      <c r="EN48" s="25"/>
      <c r="EO48" s="25"/>
      <c r="EP48" s="25"/>
      <c r="EQ48" s="25"/>
      <c r="ER48" s="25"/>
      <c r="ES48" s="25"/>
      <c r="ET48" s="25"/>
      <c r="EU48" s="25"/>
      <c r="EV48" s="25"/>
      <c r="EW48" s="25"/>
      <c r="EX48" s="25"/>
      <c r="EY48" s="25"/>
      <c r="EZ48" s="25"/>
      <c r="FA48" s="25"/>
      <c r="FB48" s="25"/>
      <c r="FC48" s="25"/>
      <c r="FD48" s="25"/>
      <c r="FE48" s="25"/>
      <c r="FF48" s="25"/>
      <c r="FG48" s="25"/>
      <c r="FH48" s="25"/>
      <c r="FI48" s="25"/>
      <c r="FJ48" s="25"/>
      <c r="FK48" s="25"/>
      <c r="FL48" s="25"/>
      <c r="FM48" s="25"/>
      <c r="FN48" s="25"/>
      <c r="FO48" s="25"/>
      <c r="FP48" s="25"/>
      <c r="FQ48" s="25"/>
      <c r="FR48" s="25"/>
      <c r="FS48" s="25"/>
      <c r="FT48" s="25"/>
      <c r="FU48" s="25"/>
      <c r="FV48" s="25"/>
      <c r="FW48" s="25"/>
      <c r="FX48" s="25"/>
      <c r="FY48" s="25"/>
      <c r="FZ48" s="25"/>
      <c r="GA48" s="25"/>
      <c r="GB48" s="25"/>
      <c r="GC48" s="25"/>
      <c r="GD48" s="25"/>
      <c r="GE48" s="25"/>
      <c r="GF48" s="25"/>
      <c r="GG48" s="25"/>
      <c r="GH48" s="25"/>
      <c r="GI48" s="25"/>
      <c r="GJ48" s="25"/>
      <c r="GK48" s="25"/>
    </row>
    <row r="49" spans="1:193" ht="14.85" customHeight="1" x14ac:dyDescent="0.2">
      <c r="A49" s="25"/>
      <c r="B49" s="431" t="s">
        <v>94</v>
      </c>
      <c r="C49" s="42"/>
      <c r="D49" s="44">
        <f>D50+D51</f>
        <v>0</v>
      </c>
      <c r="E49" s="44">
        <f>E50+E51</f>
        <v>0</v>
      </c>
      <c r="F49" s="44">
        <f>F50+F51</f>
        <v>0</v>
      </c>
      <c r="G49" s="44">
        <f>G50+G51</f>
        <v>0</v>
      </c>
      <c r="H49" s="25"/>
      <c r="I49" s="44">
        <f>I50+I51</f>
        <v>0</v>
      </c>
      <c r="J49" s="44">
        <f>J50+J51</f>
        <v>0</v>
      </c>
      <c r="K49" s="44">
        <f>K50+K51</f>
        <v>0</v>
      </c>
      <c r="L49" s="44">
        <f>L50+L51</f>
        <v>0</v>
      </c>
      <c r="M49" s="25"/>
      <c r="N49" s="44">
        <f>N50+N51</f>
        <v>0</v>
      </c>
      <c r="O49" s="44">
        <f>O50+O51</f>
        <v>0</v>
      </c>
      <c r="P49" s="44">
        <f>P50+P51</f>
        <v>0</v>
      </c>
      <c r="Q49" s="44">
        <f>Q50+Q51</f>
        <v>0</v>
      </c>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c r="CN49" s="25"/>
      <c r="CO49" s="25"/>
      <c r="CP49" s="25"/>
      <c r="CQ49" s="25"/>
      <c r="CR49" s="25"/>
      <c r="CS49" s="25"/>
      <c r="CT49" s="25"/>
      <c r="CU49" s="25"/>
      <c r="CV49" s="25"/>
      <c r="CW49" s="25"/>
      <c r="CX49" s="25"/>
      <c r="CY49" s="25"/>
      <c r="CZ49" s="25"/>
      <c r="DA49" s="25"/>
      <c r="DB49" s="25"/>
      <c r="DC49" s="25"/>
      <c r="DD49" s="25"/>
      <c r="DE49" s="25"/>
      <c r="DF49" s="25"/>
      <c r="DG49" s="25"/>
      <c r="DH49" s="25"/>
      <c r="DI49" s="25"/>
      <c r="DJ49" s="25"/>
      <c r="DK49" s="25"/>
      <c r="DL49" s="25"/>
      <c r="DM49" s="25"/>
      <c r="DN49" s="25"/>
      <c r="DO49" s="25"/>
      <c r="DP49" s="25"/>
      <c r="DQ49" s="25"/>
      <c r="DR49" s="25"/>
      <c r="DS49" s="25"/>
      <c r="DT49" s="25"/>
      <c r="DU49" s="25"/>
      <c r="DV49" s="25"/>
      <c r="DW49" s="25"/>
      <c r="DX49" s="25"/>
      <c r="DY49" s="25"/>
      <c r="DZ49" s="25"/>
      <c r="EA49" s="25"/>
      <c r="EB49" s="25"/>
      <c r="EC49" s="25"/>
      <c r="ED49" s="25"/>
      <c r="EE49" s="25"/>
      <c r="EF49" s="25"/>
      <c r="EG49" s="25"/>
      <c r="EH49" s="25"/>
      <c r="EI49" s="25"/>
      <c r="EJ49" s="25"/>
      <c r="EK49" s="25"/>
      <c r="EL49" s="25"/>
      <c r="EM49" s="25"/>
      <c r="EN49" s="25"/>
      <c r="EO49" s="25"/>
      <c r="EP49" s="25"/>
      <c r="EQ49" s="25"/>
      <c r="ER49" s="25"/>
      <c r="ES49" s="25"/>
      <c r="ET49" s="25"/>
      <c r="EU49" s="25"/>
      <c r="EV49" s="25"/>
      <c r="EW49" s="25"/>
      <c r="EX49" s="25"/>
      <c r="EY49" s="25"/>
      <c r="EZ49" s="25"/>
      <c r="FA49" s="25"/>
      <c r="FB49" s="25"/>
      <c r="FC49" s="25"/>
      <c r="FD49" s="25"/>
      <c r="FE49" s="25"/>
      <c r="FF49" s="25"/>
      <c r="FG49" s="25"/>
      <c r="FH49" s="25"/>
      <c r="FI49" s="25"/>
      <c r="FJ49" s="25"/>
      <c r="FK49" s="25"/>
      <c r="FL49" s="25"/>
      <c r="FM49" s="25"/>
      <c r="FN49" s="25"/>
      <c r="FO49" s="25"/>
      <c r="FP49" s="25"/>
      <c r="FQ49" s="25"/>
      <c r="FR49" s="25"/>
      <c r="FS49" s="25"/>
      <c r="FT49" s="25"/>
      <c r="FU49" s="25"/>
      <c r="FV49" s="25"/>
      <c r="FW49" s="25"/>
      <c r="FX49" s="25"/>
      <c r="FY49" s="25"/>
      <c r="FZ49" s="25"/>
      <c r="GA49" s="25"/>
      <c r="GB49" s="25"/>
      <c r="GC49" s="25"/>
      <c r="GD49" s="25"/>
      <c r="GE49" s="25"/>
      <c r="GF49" s="25"/>
      <c r="GG49" s="25"/>
      <c r="GH49" s="25"/>
      <c r="GI49" s="25"/>
      <c r="GJ49" s="25"/>
      <c r="GK49" s="25"/>
    </row>
    <row r="50" spans="1:193" ht="14.85" customHeight="1" x14ac:dyDescent="0.2">
      <c r="A50" s="25"/>
      <c r="B50" s="432" t="s">
        <v>95</v>
      </c>
      <c r="C50" s="45"/>
      <c r="D50" s="43"/>
      <c r="E50" s="43"/>
      <c r="F50" s="43"/>
      <c r="G50" s="43"/>
      <c r="H50" s="25"/>
      <c r="I50" s="43"/>
      <c r="J50" s="43"/>
      <c r="K50" s="43"/>
      <c r="L50" s="43"/>
      <c r="M50" s="25"/>
      <c r="N50" s="43"/>
      <c r="O50" s="43"/>
      <c r="P50" s="43"/>
      <c r="Q50" s="43"/>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c r="CO50" s="25"/>
      <c r="CP50" s="25"/>
      <c r="CQ50" s="25"/>
      <c r="CR50" s="25"/>
      <c r="CS50" s="25"/>
      <c r="CT50" s="25"/>
      <c r="CU50" s="25"/>
      <c r="CV50" s="25"/>
      <c r="CW50" s="25"/>
      <c r="CX50" s="25"/>
      <c r="CY50" s="25"/>
      <c r="CZ50" s="25"/>
      <c r="DA50" s="25"/>
      <c r="DB50" s="25"/>
      <c r="DC50" s="25"/>
      <c r="DD50" s="25"/>
      <c r="DE50" s="25"/>
      <c r="DF50" s="25"/>
      <c r="DG50" s="25"/>
      <c r="DH50" s="25"/>
      <c r="DI50" s="25"/>
      <c r="DJ50" s="25"/>
      <c r="DK50" s="25"/>
      <c r="DL50" s="25"/>
      <c r="DM50" s="25"/>
      <c r="DN50" s="25"/>
      <c r="DO50" s="25"/>
      <c r="DP50" s="25"/>
      <c r="DQ50" s="25"/>
      <c r="DR50" s="25"/>
      <c r="DS50" s="25"/>
      <c r="DT50" s="25"/>
      <c r="DU50" s="25"/>
      <c r="DV50" s="25"/>
      <c r="DW50" s="25"/>
      <c r="DX50" s="25"/>
      <c r="DY50" s="25"/>
      <c r="DZ50" s="25"/>
      <c r="EA50" s="25"/>
      <c r="EB50" s="25"/>
      <c r="EC50" s="25"/>
      <c r="ED50" s="25"/>
      <c r="EE50" s="25"/>
      <c r="EF50" s="25"/>
      <c r="EG50" s="25"/>
      <c r="EH50" s="25"/>
      <c r="EI50" s="25"/>
      <c r="EJ50" s="25"/>
      <c r="EK50" s="25"/>
      <c r="EL50" s="25"/>
      <c r="EM50" s="25"/>
      <c r="EN50" s="25"/>
      <c r="EO50" s="25"/>
      <c r="EP50" s="25"/>
      <c r="EQ50" s="25"/>
      <c r="ER50" s="25"/>
      <c r="ES50" s="25"/>
      <c r="ET50" s="25"/>
      <c r="EU50" s="25"/>
      <c r="EV50" s="25"/>
      <c r="EW50" s="25"/>
      <c r="EX50" s="25"/>
      <c r="EY50" s="25"/>
      <c r="EZ50" s="25"/>
      <c r="FA50" s="25"/>
      <c r="FB50" s="25"/>
      <c r="FC50" s="25"/>
      <c r="FD50" s="25"/>
      <c r="FE50" s="25"/>
      <c r="FF50" s="25"/>
      <c r="FG50" s="25"/>
      <c r="FH50" s="25"/>
      <c r="FI50" s="25"/>
      <c r="FJ50" s="25"/>
      <c r="FK50" s="25"/>
      <c r="FL50" s="25"/>
      <c r="FM50" s="25"/>
      <c r="FN50" s="25"/>
      <c r="FO50" s="25"/>
      <c r="FP50" s="25"/>
      <c r="FQ50" s="25"/>
      <c r="FR50" s="25"/>
      <c r="FS50" s="25"/>
      <c r="FT50" s="25"/>
      <c r="FU50" s="25"/>
      <c r="FV50" s="25"/>
      <c r="FW50" s="25"/>
      <c r="FX50" s="25"/>
      <c r="FY50" s="25"/>
      <c r="FZ50" s="25"/>
      <c r="GA50" s="25"/>
      <c r="GB50" s="25"/>
      <c r="GC50" s="25"/>
      <c r="GD50" s="25"/>
      <c r="GE50" s="25"/>
      <c r="GF50" s="25"/>
      <c r="GG50" s="25"/>
      <c r="GH50" s="25"/>
      <c r="GI50" s="25"/>
      <c r="GJ50" s="25"/>
      <c r="GK50" s="25"/>
    </row>
    <row r="51" spans="1:193" ht="14.85" customHeight="1" x14ac:dyDescent="0.2">
      <c r="A51" s="25"/>
      <c r="B51" s="432" t="s">
        <v>96</v>
      </c>
      <c r="C51" s="45"/>
      <c r="D51" s="43"/>
      <c r="E51" s="43"/>
      <c r="F51" s="43"/>
      <c r="G51" s="43"/>
      <c r="H51" s="25"/>
      <c r="I51" s="43"/>
      <c r="J51" s="43"/>
      <c r="K51" s="43"/>
      <c r="L51" s="43"/>
      <c r="M51" s="25"/>
      <c r="N51" s="43"/>
      <c r="O51" s="43"/>
      <c r="P51" s="43"/>
      <c r="Q51" s="43"/>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c r="CS51" s="25"/>
      <c r="CT51" s="25"/>
      <c r="CU51" s="25"/>
      <c r="CV51" s="25"/>
      <c r="CW51" s="25"/>
      <c r="CX51" s="25"/>
      <c r="CY51" s="25"/>
      <c r="CZ51" s="25"/>
      <c r="DA51" s="25"/>
      <c r="DB51" s="25"/>
      <c r="DC51" s="25"/>
      <c r="DD51" s="25"/>
      <c r="DE51" s="25"/>
      <c r="DF51" s="25"/>
      <c r="DG51" s="25"/>
      <c r="DH51" s="25"/>
      <c r="DI51" s="25"/>
      <c r="DJ51" s="25"/>
      <c r="DK51" s="25"/>
      <c r="DL51" s="25"/>
      <c r="DM51" s="25"/>
      <c r="DN51" s="25"/>
      <c r="DO51" s="25"/>
      <c r="DP51" s="25"/>
      <c r="DQ51" s="25"/>
      <c r="DR51" s="25"/>
      <c r="DS51" s="25"/>
      <c r="DT51" s="25"/>
      <c r="DU51" s="25"/>
      <c r="DV51" s="25"/>
      <c r="DW51" s="25"/>
      <c r="DX51" s="25"/>
      <c r="DY51" s="25"/>
      <c r="DZ51" s="25"/>
      <c r="EA51" s="25"/>
      <c r="EB51" s="25"/>
      <c r="EC51" s="25"/>
      <c r="ED51" s="25"/>
      <c r="EE51" s="25"/>
      <c r="EF51" s="25"/>
      <c r="EG51" s="25"/>
      <c r="EH51" s="25"/>
      <c r="EI51" s="25"/>
      <c r="EJ51" s="25"/>
      <c r="EK51" s="25"/>
      <c r="EL51" s="25"/>
      <c r="EM51" s="25"/>
      <c r="EN51" s="25"/>
      <c r="EO51" s="25"/>
      <c r="EP51" s="25"/>
      <c r="EQ51" s="25"/>
      <c r="ER51" s="25"/>
      <c r="ES51" s="25"/>
      <c r="ET51" s="25"/>
      <c r="EU51" s="25"/>
      <c r="EV51" s="25"/>
      <c r="EW51" s="25"/>
      <c r="EX51" s="25"/>
      <c r="EY51" s="25"/>
      <c r="EZ51" s="25"/>
      <c r="FA51" s="25"/>
      <c r="FB51" s="25"/>
      <c r="FC51" s="25"/>
      <c r="FD51" s="25"/>
      <c r="FE51" s="25"/>
      <c r="FF51" s="25"/>
      <c r="FG51" s="25"/>
      <c r="FH51" s="25"/>
      <c r="FI51" s="25"/>
      <c r="FJ51" s="25"/>
      <c r="FK51" s="25"/>
      <c r="FL51" s="25"/>
      <c r="FM51" s="25"/>
      <c r="FN51" s="25"/>
      <c r="FO51" s="25"/>
      <c r="FP51" s="25"/>
      <c r="FQ51" s="25"/>
      <c r="FR51" s="25"/>
      <c r="FS51" s="25"/>
      <c r="FT51" s="25"/>
      <c r="FU51" s="25"/>
      <c r="FV51" s="25"/>
      <c r="FW51" s="25"/>
      <c r="FX51" s="25"/>
      <c r="FY51" s="25"/>
      <c r="FZ51" s="25"/>
      <c r="GA51" s="25"/>
      <c r="GB51" s="25"/>
      <c r="GC51" s="25"/>
      <c r="GD51" s="25"/>
      <c r="GE51" s="25"/>
      <c r="GF51" s="25"/>
      <c r="GG51" s="25"/>
      <c r="GH51" s="25"/>
      <c r="GI51" s="25"/>
      <c r="GJ51" s="25"/>
      <c r="GK51" s="25"/>
    </row>
    <row r="52" spans="1:193" ht="14.85" customHeight="1" x14ac:dyDescent="0.2">
      <c r="A52" s="25"/>
      <c r="B52" s="431" t="s">
        <v>97</v>
      </c>
      <c r="C52" s="42"/>
      <c r="D52" s="43"/>
      <c r="E52" s="43"/>
      <c r="F52" s="43"/>
      <c r="G52" s="43"/>
      <c r="I52" s="43"/>
      <c r="J52" s="43"/>
      <c r="K52" s="43"/>
      <c r="L52" s="43"/>
      <c r="N52" s="43"/>
      <c r="O52" s="43"/>
      <c r="P52" s="43"/>
      <c r="Q52" s="43"/>
    </row>
    <row r="53" spans="1:193" ht="14.85" customHeight="1" x14ac:dyDescent="0.2">
      <c r="A53" s="25"/>
      <c r="B53" s="431" t="s">
        <v>98</v>
      </c>
      <c r="C53" s="42"/>
      <c r="D53" s="43"/>
      <c r="E53" s="43"/>
      <c r="F53" s="43"/>
      <c r="G53" s="43"/>
      <c r="I53" s="43"/>
      <c r="J53" s="43"/>
      <c r="K53" s="43"/>
      <c r="L53" s="43"/>
      <c r="N53" s="43"/>
      <c r="O53" s="43"/>
      <c r="P53" s="43"/>
      <c r="Q53" s="43"/>
    </row>
    <row r="54" spans="1:193" ht="14.85" customHeight="1" x14ac:dyDescent="0.2">
      <c r="A54" s="25"/>
      <c r="B54" s="431" t="s">
        <v>99</v>
      </c>
      <c r="C54" s="42"/>
      <c r="D54" s="44">
        <f>D48+D49-D52-D53</f>
        <v>0</v>
      </c>
      <c r="E54" s="44">
        <f>E48+E49-E52-E53</f>
        <v>0</v>
      </c>
      <c r="F54" s="44">
        <f>F48+F49-F52-F53</f>
        <v>0</v>
      </c>
      <c r="G54" s="44">
        <f>G48+G49-G52-G53</f>
        <v>0</v>
      </c>
      <c r="I54" s="44">
        <f>I48+I49-I52-I53</f>
        <v>0</v>
      </c>
      <c r="J54" s="44">
        <f>J48+J49-J52-J53</f>
        <v>0</v>
      </c>
      <c r="K54" s="44">
        <f>K48+K49-K52-K53</f>
        <v>0</v>
      </c>
      <c r="L54" s="44">
        <f>L48+L49-L52-L53</f>
        <v>0</v>
      </c>
      <c r="N54" s="44">
        <f>N48+N49-N52-N53</f>
        <v>0</v>
      </c>
      <c r="O54" s="44">
        <f>O48+O49-O52-O53</f>
        <v>0</v>
      </c>
      <c r="P54" s="44">
        <f>P48+P49-P52-P53</f>
        <v>0</v>
      </c>
      <c r="Q54" s="44">
        <f>Q48+Q49-Q52-Q53</f>
        <v>0</v>
      </c>
    </row>
    <row r="55" spans="1:193" ht="14.85" customHeight="1" x14ac:dyDescent="0.2"/>
    <row r="56" spans="1:193" ht="6.75" customHeight="1" x14ac:dyDescent="0.2">
      <c r="A56" s="35"/>
      <c r="B56" s="35"/>
      <c r="C56" s="35"/>
      <c r="D56" s="36"/>
      <c r="E56" s="36"/>
      <c r="F56" s="36"/>
      <c r="G56" s="36"/>
      <c r="H56" s="36"/>
      <c r="I56" s="36"/>
      <c r="J56" s="36"/>
      <c r="K56" s="36"/>
      <c r="L56" s="36"/>
      <c r="M56" s="36"/>
      <c r="N56" s="36"/>
      <c r="O56" s="36"/>
      <c r="P56" s="36"/>
      <c r="Q56" s="36"/>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c r="CA56" s="25"/>
      <c r="CB56" s="25"/>
      <c r="CC56" s="25"/>
      <c r="CD56" s="25"/>
      <c r="CE56" s="25"/>
      <c r="CF56" s="25"/>
      <c r="CG56" s="25"/>
      <c r="CH56" s="25"/>
      <c r="CI56" s="25"/>
      <c r="CJ56" s="25"/>
      <c r="CK56" s="25"/>
      <c r="CL56" s="25"/>
      <c r="CM56" s="25"/>
      <c r="CN56" s="25"/>
      <c r="CO56" s="25"/>
      <c r="CP56" s="25"/>
      <c r="CQ56" s="25"/>
      <c r="CR56" s="25"/>
      <c r="CS56" s="25"/>
      <c r="CT56" s="25"/>
      <c r="CU56" s="25"/>
      <c r="CV56" s="25"/>
      <c r="CW56" s="25"/>
      <c r="CX56" s="25"/>
      <c r="CY56" s="25"/>
      <c r="CZ56" s="25"/>
      <c r="DA56" s="25"/>
      <c r="DB56" s="25"/>
      <c r="DC56" s="25"/>
      <c r="DD56" s="25"/>
      <c r="DE56" s="25"/>
      <c r="DF56" s="25"/>
      <c r="DG56" s="25"/>
      <c r="DH56" s="25"/>
      <c r="DI56" s="25"/>
      <c r="DJ56" s="25"/>
      <c r="DK56" s="25"/>
      <c r="DL56" s="25"/>
      <c r="DM56" s="25"/>
      <c r="DN56" s="25"/>
      <c r="DO56" s="25"/>
      <c r="DP56" s="25"/>
      <c r="DQ56" s="25"/>
      <c r="DR56" s="25"/>
      <c r="DS56" s="25"/>
      <c r="DT56" s="25"/>
      <c r="DU56" s="25"/>
      <c r="DV56" s="25"/>
      <c r="DW56" s="25"/>
      <c r="DX56" s="25"/>
      <c r="DY56" s="25"/>
      <c r="DZ56" s="25"/>
      <c r="EA56" s="25"/>
      <c r="EB56" s="25"/>
      <c r="EC56" s="25"/>
      <c r="ED56" s="25"/>
      <c r="EE56" s="25"/>
      <c r="EF56" s="25"/>
      <c r="EG56" s="25"/>
      <c r="EH56" s="25"/>
      <c r="EI56" s="25"/>
      <c r="EJ56" s="25"/>
      <c r="EK56" s="25"/>
      <c r="EL56" s="25"/>
      <c r="EM56" s="25"/>
      <c r="EN56" s="25"/>
      <c r="EO56" s="25"/>
      <c r="EP56" s="25"/>
      <c r="EQ56" s="25"/>
      <c r="ER56" s="25"/>
      <c r="ES56" s="25"/>
      <c r="ET56" s="25"/>
      <c r="EU56" s="25"/>
      <c r="EV56" s="25"/>
      <c r="EW56" s="25"/>
      <c r="EX56" s="25"/>
      <c r="EY56" s="25"/>
      <c r="EZ56" s="25"/>
      <c r="FA56" s="25"/>
      <c r="FB56" s="25"/>
      <c r="FC56" s="25"/>
      <c r="FD56" s="25"/>
      <c r="FE56" s="25"/>
      <c r="FF56" s="25"/>
      <c r="FG56" s="25"/>
      <c r="FH56" s="25"/>
      <c r="FI56" s="25"/>
      <c r="FJ56" s="25"/>
      <c r="FK56" s="25"/>
      <c r="FL56" s="25"/>
      <c r="FM56" s="25"/>
      <c r="FN56" s="25"/>
      <c r="FO56" s="25"/>
      <c r="FP56" s="25"/>
      <c r="FQ56" s="25"/>
      <c r="FR56" s="25"/>
      <c r="FS56" s="25"/>
      <c r="FT56" s="25"/>
      <c r="FU56" s="25"/>
      <c r="FV56" s="25"/>
      <c r="FW56" s="25"/>
      <c r="FX56" s="25"/>
      <c r="FY56" s="25"/>
      <c r="FZ56" s="25"/>
      <c r="GA56" s="25"/>
      <c r="GB56" s="25"/>
      <c r="GC56" s="25"/>
      <c r="GD56" s="25"/>
      <c r="GE56" s="25"/>
      <c r="GF56" s="25"/>
      <c r="GG56" s="25"/>
      <c r="GH56" s="25"/>
      <c r="GI56" s="25"/>
      <c r="GJ56" s="25"/>
      <c r="GK56" s="25"/>
    </row>
    <row r="57" spans="1:193" ht="14.85" customHeight="1" x14ac:dyDescent="0.2"/>
    <row r="58" spans="1:193" ht="14.85" customHeight="1" x14ac:dyDescent="0.2"/>
    <row r="59" spans="1:193" ht="14.85" customHeight="1" x14ac:dyDescent="0.2"/>
    <row r="60" spans="1:193" ht="14.85" customHeight="1" x14ac:dyDescent="0.2"/>
    <row r="61" spans="1:193" ht="14.85" customHeight="1" x14ac:dyDescent="0.2"/>
    <row r="62" spans="1:193" ht="14.85" customHeight="1" x14ac:dyDescent="0.2"/>
    <row r="63" spans="1:193" ht="14.85" customHeight="1" x14ac:dyDescent="0.2"/>
    <row r="64" spans="1:193" ht="14.85" customHeight="1" x14ac:dyDescent="0.2"/>
    <row r="65" ht="14.85" customHeight="1" x14ac:dyDescent="0.2"/>
    <row r="66" ht="14.85" customHeight="1" x14ac:dyDescent="0.2"/>
    <row r="67" ht="14.85" customHeight="1" x14ac:dyDescent="0.2"/>
    <row r="68" ht="14.85" customHeight="1" x14ac:dyDescent="0.2"/>
    <row r="69" ht="14.85" customHeight="1" x14ac:dyDescent="0.2"/>
    <row r="70" ht="14.85" customHeight="1" x14ac:dyDescent="0.2"/>
    <row r="71" ht="14.85" customHeight="1" x14ac:dyDescent="0.2"/>
    <row r="72" ht="14.85" customHeight="1" x14ac:dyDescent="0.2"/>
    <row r="73" ht="14.85" customHeight="1" x14ac:dyDescent="0.2"/>
    <row r="74" ht="14.85" customHeight="1" x14ac:dyDescent="0.2"/>
    <row r="75" ht="14.85" customHeight="1" x14ac:dyDescent="0.2"/>
    <row r="76" ht="14.85" customHeight="1" x14ac:dyDescent="0.2"/>
    <row r="77" ht="14.85" customHeight="1" x14ac:dyDescent="0.2"/>
    <row r="78" ht="14.85" customHeight="1" x14ac:dyDescent="0.2"/>
    <row r="79" ht="14.85" customHeight="1" x14ac:dyDescent="0.2"/>
    <row r="80" ht="14.85" customHeight="1" x14ac:dyDescent="0.2"/>
    <row r="81" ht="14.85" customHeight="1" x14ac:dyDescent="0.2"/>
    <row r="82" ht="14.85" customHeight="1" x14ac:dyDescent="0.2"/>
    <row r="83" ht="14.85" customHeight="1" x14ac:dyDescent="0.2"/>
    <row r="84" ht="14.85" customHeight="1" x14ac:dyDescent="0.2"/>
    <row r="85" ht="14.85" customHeight="1" x14ac:dyDescent="0.2"/>
    <row r="86" ht="14.85" customHeight="1" x14ac:dyDescent="0.2"/>
  </sheetData>
  <sheetProtection password="F0A6"/>
  <mergeCells count="3">
    <mergeCell ref="D10:G10"/>
    <mergeCell ref="I10:L10"/>
    <mergeCell ref="N10:Q10"/>
  </mergeCells>
  <pageMargins left="0.78740157480314965" right="0.78740157480314965" top="0.39370078740157483" bottom="0.98425196850393704" header="0.51181102362204722" footer="0.51181102362204722"/>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D8835-3136-4027-B7AB-0A29E71C3517}">
  <sheetPr>
    <tabColor theme="3" tint="0.89999084444715716"/>
    <pageSetUpPr fitToPage="1"/>
  </sheetPr>
  <dimension ref="A1:GL86"/>
  <sheetViews>
    <sheetView showGridLines="0" topLeftCell="A8" zoomScale="80" zoomScaleNormal="80" workbookViewId="0">
      <selection activeCell="K9" sqref="K9"/>
    </sheetView>
  </sheetViews>
  <sheetFormatPr defaultColWidth="9" defaultRowHeight="12" x14ac:dyDescent="0.2"/>
  <cols>
    <col min="1" max="1" width="3.85546875" style="10" customWidth="1"/>
    <col min="2" max="2" width="44" style="10" customWidth="1"/>
    <col min="3" max="3" width="12.28515625" style="10" customWidth="1"/>
    <col min="4" max="7" width="12.42578125" style="10" customWidth="1"/>
    <col min="8" max="8" width="4.85546875" style="10" customWidth="1"/>
    <col min="9" max="12" width="12.42578125" style="10" customWidth="1"/>
    <col min="13" max="13" width="5" style="10" customWidth="1"/>
    <col min="14" max="17" width="12.42578125" style="10" customWidth="1"/>
    <col min="18" max="193" width="11.140625" style="10" customWidth="1"/>
    <col min="194" max="194" width="2" style="10" customWidth="1"/>
    <col min="195" max="16384" width="9" style="10"/>
  </cols>
  <sheetData>
    <row r="1" spans="1:194" ht="14.85" customHeight="1" x14ac:dyDescent="0.2">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row>
    <row r="2" spans="1:194" ht="14.85" customHeight="1" x14ac:dyDescent="0.2">
      <c r="B2" s="427" t="s">
        <v>43</v>
      </c>
      <c r="C2" s="16"/>
      <c r="D2" s="17"/>
      <c r="E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row>
    <row r="3" spans="1:194" ht="14.85" customHeight="1" x14ac:dyDescent="0.2">
      <c r="B3" s="14"/>
      <c r="C3" s="16"/>
      <c r="D3" s="17"/>
      <c r="E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FX3" s="13"/>
      <c r="FY3" s="13"/>
      <c r="FZ3" s="13"/>
      <c r="GA3" s="13"/>
      <c r="GB3" s="13"/>
      <c r="GC3" s="13"/>
      <c r="GD3" s="13"/>
      <c r="GE3" s="13"/>
      <c r="GF3" s="13"/>
      <c r="GG3" s="13"/>
      <c r="GH3" s="13"/>
      <c r="GI3" s="13"/>
      <c r="GJ3" s="13"/>
      <c r="GK3" s="13"/>
      <c r="GL3" s="13"/>
    </row>
    <row r="4" spans="1:194" ht="14.85" customHeight="1" x14ac:dyDescent="0.25">
      <c r="B4" s="428" t="s">
        <v>100</v>
      </c>
      <c r="C4" s="12"/>
      <c r="D4" s="13"/>
      <c r="E4" s="13"/>
      <c r="G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row>
    <row r="5" spans="1:194" ht="24" customHeight="1" x14ac:dyDescent="0.2">
      <c r="B5" s="18"/>
      <c r="C5" s="48"/>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row>
    <row r="6" spans="1:194" ht="19.5" customHeight="1" x14ac:dyDescent="0.2">
      <c r="B6" s="16"/>
      <c r="C6" s="21"/>
      <c r="E6" s="20"/>
      <c r="F6" s="20"/>
      <c r="G6" s="20"/>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row>
    <row r="7" spans="1:194" x14ac:dyDescent="0.2">
      <c r="B7" s="435" t="s">
        <v>50</v>
      </c>
      <c r="C7" s="20" t="s">
        <v>51</v>
      </c>
      <c r="E7" s="20"/>
      <c r="F7" s="20"/>
      <c r="G7" s="20"/>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row>
    <row r="8" spans="1:194" ht="14.85" customHeight="1" x14ac:dyDescent="0.2">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row>
    <row r="9" spans="1:194" ht="14.85" customHeight="1" thickBot="1" x14ac:dyDescent="0.25">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row>
    <row r="10" spans="1:194" ht="14.85" customHeight="1" thickBot="1" x14ac:dyDescent="0.25">
      <c r="A10" s="18"/>
      <c r="B10" s="18"/>
      <c r="D10" s="459" t="s">
        <v>52</v>
      </c>
      <c r="E10" s="460"/>
      <c r="F10" s="460"/>
      <c r="G10" s="461"/>
      <c r="H10" s="38"/>
      <c r="I10" s="459" t="s">
        <v>53</v>
      </c>
      <c r="J10" s="460"/>
      <c r="K10" s="460"/>
      <c r="L10" s="461"/>
      <c r="M10" s="38"/>
      <c r="N10" s="459" t="s">
        <v>54</v>
      </c>
      <c r="O10" s="460"/>
      <c r="P10" s="460"/>
      <c r="Q10" s="461"/>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row>
    <row r="11" spans="1:194" ht="14.85" customHeight="1" x14ac:dyDescent="0.2">
      <c r="A11" s="18"/>
      <c r="B11" s="18" t="s">
        <v>101</v>
      </c>
      <c r="D11" s="39">
        <v>2025</v>
      </c>
      <c r="E11" s="39" t="s">
        <v>55</v>
      </c>
      <c r="F11" s="39" t="s">
        <v>56</v>
      </c>
      <c r="G11" s="39" t="s">
        <v>57</v>
      </c>
      <c r="H11" s="40"/>
      <c r="I11" s="39">
        <v>2025</v>
      </c>
      <c r="J11" s="39" t="s">
        <v>55</v>
      </c>
      <c r="K11" s="39" t="s">
        <v>56</v>
      </c>
      <c r="L11" s="39" t="s">
        <v>57</v>
      </c>
      <c r="M11" s="41"/>
      <c r="N11" s="39">
        <v>2025</v>
      </c>
      <c r="O11" s="39" t="s">
        <v>55</v>
      </c>
      <c r="P11" s="39" t="s">
        <v>56</v>
      </c>
      <c r="Q11" s="39" t="s">
        <v>57</v>
      </c>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row>
    <row r="12" spans="1:194" ht="14.85" customHeight="1" x14ac:dyDescent="0.2">
      <c r="A12" s="26"/>
      <c r="B12" s="431" t="s">
        <v>102</v>
      </c>
      <c r="C12" s="42"/>
      <c r="D12" s="49">
        <f>D13+D19+D25</f>
        <v>0</v>
      </c>
      <c r="E12" s="49">
        <f>E13+E19+E25</f>
        <v>0</v>
      </c>
      <c r="F12" s="49">
        <f>F13+F19+F25</f>
        <v>0</v>
      </c>
      <c r="G12" s="49">
        <f>G13+G19+G25</f>
        <v>0</v>
      </c>
      <c r="H12" s="50"/>
      <c r="I12" s="49">
        <f>I13+I19+I25</f>
        <v>0</v>
      </c>
      <c r="J12" s="49">
        <f>J13+J19+J25</f>
        <v>0</v>
      </c>
      <c r="K12" s="49">
        <f>K13+K19+K25</f>
        <v>0</v>
      </c>
      <c r="L12" s="49">
        <f>L13+L19+L25</f>
        <v>0</v>
      </c>
      <c r="M12" s="50"/>
      <c r="N12" s="49">
        <f>N13+N19+N25</f>
        <v>0</v>
      </c>
      <c r="O12" s="49">
        <f>O13+O19+O25</f>
        <v>0</v>
      </c>
      <c r="P12" s="49">
        <f>P13+P19+P25</f>
        <v>0</v>
      </c>
      <c r="Q12" s="49">
        <f>Q13+Q19+Q25</f>
        <v>0</v>
      </c>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c r="BW12" s="50"/>
      <c r="BX12" s="50"/>
      <c r="BY12" s="50"/>
      <c r="BZ12" s="50"/>
      <c r="CA12" s="50"/>
      <c r="CB12" s="50"/>
      <c r="CC12" s="50"/>
      <c r="CD12" s="50"/>
      <c r="CE12" s="50"/>
      <c r="CF12" s="50"/>
      <c r="CG12" s="50"/>
      <c r="CH12" s="50"/>
      <c r="CI12" s="50"/>
      <c r="CJ12" s="50"/>
      <c r="CK12" s="50"/>
      <c r="CL12" s="50"/>
      <c r="CM12" s="50"/>
      <c r="CN12" s="50"/>
      <c r="CO12" s="50"/>
      <c r="CP12" s="50"/>
      <c r="CQ12" s="50"/>
      <c r="CR12" s="50"/>
      <c r="CS12" s="50"/>
      <c r="CT12" s="50"/>
      <c r="CU12" s="50"/>
      <c r="CV12" s="50"/>
      <c r="CW12" s="50"/>
      <c r="CX12" s="50"/>
      <c r="CY12" s="50"/>
      <c r="CZ12" s="50"/>
      <c r="DA12" s="50"/>
      <c r="DB12" s="50"/>
      <c r="DC12" s="50"/>
      <c r="DD12" s="50"/>
      <c r="DE12" s="50"/>
      <c r="DF12" s="50"/>
      <c r="DG12" s="50"/>
      <c r="DH12" s="50"/>
      <c r="DI12" s="50"/>
      <c r="DJ12" s="50"/>
      <c r="DK12" s="50"/>
      <c r="DL12" s="50"/>
      <c r="DM12" s="50"/>
      <c r="DN12" s="50"/>
      <c r="DO12" s="50"/>
      <c r="DP12" s="50"/>
      <c r="DQ12" s="50"/>
      <c r="DR12" s="50"/>
      <c r="DS12" s="50"/>
      <c r="DT12" s="50"/>
      <c r="DU12" s="50"/>
      <c r="DV12" s="50"/>
      <c r="DW12" s="50"/>
      <c r="DX12" s="50"/>
      <c r="DY12" s="50"/>
      <c r="DZ12" s="50"/>
      <c r="EA12" s="50"/>
      <c r="EB12" s="50"/>
      <c r="EC12" s="50"/>
      <c r="ED12" s="50"/>
      <c r="EE12" s="50"/>
      <c r="EF12" s="50"/>
      <c r="EG12" s="50"/>
      <c r="EH12" s="50"/>
      <c r="EI12" s="50"/>
      <c r="EJ12" s="50"/>
      <c r="EK12" s="50"/>
      <c r="EL12" s="50"/>
      <c r="EM12" s="50"/>
      <c r="EN12" s="50"/>
      <c r="EO12" s="50"/>
      <c r="EP12" s="50"/>
      <c r="EQ12" s="50"/>
      <c r="ER12" s="50"/>
      <c r="ES12" s="50"/>
      <c r="ET12" s="50"/>
      <c r="EU12" s="50"/>
      <c r="EV12" s="50"/>
      <c r="EW12" s="50"/>
      <c r="EX12" s="50"/>
      <c r="EY12" s="50"/>
      <c r="EZ12" s="50"/>
      <c r="FA12" s="50"/>
      <c r="FB12" s="50"/>
      <c r="FC12" s="50"/>
      <c r="FD12" s="50"/>
      <c r="FE12" s="50"/>
      <c r="FF12" s="50"/>
      <c r="FG12" s="50"/>
      <c r="FH12" s="50"/>
      <c r="FI12" s="50"/>
      <c r="FJ12" s="50"/>
      <c r="FK12" s="50"/>
      <c r="FL12" s="50"/>
      <c r="FM12" s="50"/>
      <c r="FN12" s="50"/>
      <c r="FO12" s="50"/>
      <c r="FP12" s="50"/>
      <c r="FQ12" s="50"/>
      <c r="FR12" s="50"/>
      <c r="FS12" s="50"/>
      <c r="FT12" s="50"/>
      <c r="FU12" s="50"/>
      <c r="FV12" s="50"/>
      <c r="FW12" s="50"/>
      <c r="FX12" s="50"/>
      <c r="FY12" s="50"/>
      <c r="FZ12" s="50"/>
      <c r="GA12" s="50"/>
      <c r="GB12" s="50"/>
      <c r="GC12" s="50"/>
      <c r="GD12" s="50"/>
      <c r="GE12" s="50"/>
      <c r="GF12" s="50"/>
      <c r="GG12" s="50"/>
      <c r="GH12" s="50"/>
      <c r="GI12" s="50"/>
      <c r="GJ12" s="50"/>
      <c r="GK12" s="50"/>
      <c r="GL12" s="50"/>
    </row>
    <row r="13" spans="1:194" ht="14.85" customHeight="1" x14ac:dyDescent="0.2">
      <c r="A13" s="26"/>
      <c r="B13" s="436" t="s">
        <v>103</v>
      </c>
      <c r="C13" s="42"/>
      <c r="D13" s="49">
        <f>SUM(D14:D18)</f>
        <v>0</v>
      </c>
      <c r="E13" s="49">
        <f>SUM(E14:E18)</f>
        <v>0</v>
      </c>
      <c r="F13" s="49">
        <f>SUM(F14:F18)</f>
        <v>0</v>
      </c>
      <c r="G13" s="49">
        <f>SUM(G14:G18)</f>
        <v>0</v>
      </c>
      <c r="H13" s="50"/>
      <c r="I13" s="49">
        <f>SUM(I14:I18)</f>
        <v>0</v>
      </c>
      <c r="J13" s="49">
        <f>SUM(J14:J18)</f>
        <v>0</v>
      </c>
      <c r="K13" s="49">
        <f>SUM(K14:K18)</f>
        <v>0</v>
      </c>
      <c r="L13" s="49">
        <f>SUM(L14:L18)</f>
        <v>0</v>
      </c>
      <c r="M13" s="50"/>
      <c r="N13" s="49">
        <f>SUM(N14:N18)</f>
        <v>0</v>
      </c>
      <c r="O13" s="49">
        <f>SUM(O14:O18)</f>
        <v>0</v>
      </c>
      <c r="P13" s="49">
        <f>SUM(P14:P18)</f>
        <v>0</v>
      </c>
      <c r="Q13" s="49">
        <f>SUM(Q14:Q18)</f>
        <v>0</v>
      </c>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c r="BW13" s="50"/>
      <c r="BX13" s="50"/>
      <c r="BY13" s="50"/>
      <c r="BZ13" s="50"/>
      <c r="CA13" s="50"/>
      <c r="CB13" s="50"/>
      <c r="CC13" s="50"/>
      <c r="CD13" s="50"/>
      <c r="CE13" s="50"/>
      <c r="CF13" s="50"/>
      <c r="CG13" s="50"/>
      <c r="CH13" s="50"/>
      <c r="CI13" s="50"/>
      <c r="CJ13" s="50"/>
      <c r="CK13" s="50"/>
      <c r="CL13" s="50"/>
      <c r="CM13" s="50"/>
      <c r="CN13" s="50"/>
      <c r="CO13" s="50"/>
      <c r="CP13" s="50"/>
      <c r="CQ13" s="50"/>
      <c r="CR13" s="50"/>
      <c r="CS13" s="50"/>
      <c r="CT13" s="50"/>
      <c r="CU13" s="50"/>
      <c r="CV13" s="50"/>
      <c r="CW13" s="50"/>
      <c r="CX13" s="50"/>
      <c r="CY13" s="50"/>
      <c r="CZ13" s="50"/>
      <c r="DA13" s="50"/>
      <c r="DB13" s="50"/>
      <c r="DC13" s="50"/>
      <c r="DD13" s="50"/>
      <c r="DE13" s="50"/>
      <c r="DF13" s="50"/>
      <c r="DG13" s="50"/>
      <c r="DH13" s="50"/>
      <c r="DI13" s="50"/>
      <c r="DJ13" s="50"/>
      <c r="DK13" s="50"/>
      <c r="DL13" s="50"/>
      <c r="DM13" s="50"/>
      <c r="DN13" s="50"/>
      <c r="DO13" s="50"/>
      <c r="DP13" s="50"/>
      <c r="DQ13" s="50"/>
      <c r="DR13" s="50"/>
      <c r="DS13" s="50"/>
      <c r="DT13" s="50"/>
      <c r="DU13" s="50"/>
      <c r="DV13" s="50"/>
      <c r="DW13" s="50"/>
      <c r="DX13" s="50"/>
      <c r="DY13" s="50"/>
      <c r="DZ13" s="50"/>
      <c r="EA13" s="50"/>
      <c r="EB13" s="50"/>
      <c r="EC13" s="50"/>
      <c r="ED13" s="50"/>
      <c r="EE13" s="50"/>
      <c r="EF13" s="50"/>
      <c r="EG13" s="50"/>
      <c r="EH13" s="50"/>
      <c r="EI13" s="50"/>
      <c r="EJ13" s="50"/>
      <c r="EK13" s="50"/>
      <c r="EL13" s="50"/>
      <c r="EM13" s="50"/>
      <c r="EN13" s="50"/>
      <c r="EO13" s="50"/>
      <c r="EP13" s="50"/>
      <c r="EQ13" s="50"/>
      <c r="ER13" s="50"/>
      <c r="ES13" s="50"/>
      <c r="ET13" s="50"/>
      <c r="EU13" s="50"/>
      <c r="EV13" s="50"/>
      <c r="EW13" s="50"/>
      <c r="EX13" s="50"/>
      <c r="EY13" s="50"/>
      <c r="EZ13" s="50"/>
      <c r="FA13" s="50"/>
      <c r="FB13" s="50"/>
      <c r="FC13" s="50"/>
      <c r="FD13" s="50"/>
      <c r="FE13" s="50"/>
      <c r="FF13" s="50"/>
      <c r="FG13" s="50"/>
      <c r="FH13" s="50"/>
      <c r="FI13" s="50"/>
      <c r="FJ13" s="50"/>
      <c r="FK13" s="50"/>
      <c r="FL13" s="50"/>
      <c r="FM13" s="50"/>
      <c r="FN13" s="50"/>
      <c r="FO13" s="50"/>
      <c r="FP13" s="50"/>
      <c r="FQ13" s="50"/>
      <c r="FR13" s="50"/>
      <c r="FS13" s="50"/>
      <c r="FT13" s="50"/>
      <c r="FU13" s="50"/>
      <c r="FV13" s="50"/>
      <c r="FW13" s="50"/>
      <c r="FX13" s="50"/>
      <c r="FY13" s="50"/>
      <c r="FZ13" s="50"/>
      <c r="GA13" s="50"/>
      <c r="GB13" s="50"/>
      <c r="GC13" s="50"/>
      <c r="GD13" s="50"/>
      <c r="GE13" s="50"/>
      <c r="GF13" s="50"/>
      <c r="GG13" s="50"/>
      <c r="GH13" s="50"/>
      <c r="GI13" s="50"/>
      <c r="GJ13" s="50"/>
      <c r="GK13" s="50"/>
      <c r="GL13" s="50"/>
    </row>
    <row r="14" spans="1:194" ht="14.85" customHeight="1" x14ac:dyDescent="0.2">
      <c r="A14" s="26"/>
      <c r="B14" s="432" t="s">
        <v>104</v>
      </c>
      <c r="C14" s="42"/>
      <c r="D14" s="51"/>
      <c r="E14" s="51"/>
      <c r="F14" s="51"/>
      <c r="G14" s="51"/>
      <c r="H14" s="50"/>
      <c r="I14" s="51"/>
      <c r="J14" s="51"/>
      <c r="K14" s="51"/>
      <c r="L14" s="51"/>
      <c r="M14" s="50"/>
      <c r="N14" s="51"/>
      <c r="O14" s="51"/>
      <c r="P14" s="51"/>
      <c r="Q14" s="51"/>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c r="DA14" s="50"/>
      <c r="DB14" s="50"/>
      <c r="DC14" s="50"/>
      <c r="DD14" s="50"/>
      <c r="DE14" s="50"/>
      <c r="DF14" s="50"/>
      <c r="DG14" s="50"/>
      <c r="DH14" s="50"/>
      <c r="DI14" s="50"/>
      <c r="DJ14" s="50"/>
      <c r="DK14" s="50"/>
      <c r="DL14" s="50"/>
      <c r="DM14" s="50"/>
      <c r="DN14" s="50"/>
      <c r="DO14" s="50"/>
      <c r="DP14" s="50"/>
      <c r="DQ14" s="50"/>
      <c r="DR14" s="50"/>
      <c r="DS14" s="50"/>
      <c r="DT14" s="50"/>
      <c r="DU14" s="50"/>
      <c r="DV14" s="50"/>
      <c r="DW14" s="50"/>
      <c r="DX14" s="50"/>
      <c r="DY14" s="50"/>
      <c r="DZ14" s="50"/>
      <c r="EA14" s="50"/>
      <c r="EB14" s="50"/>
      <c r="EC14" s="50"/>
      <c r="ED14" s="50"/>
      <c r="EE14" s="50"/>
      <c r="EF14" s="50"/>
      <c r="EG14" s="50"/>
      <c r="EH14" s="50"/>
      <c r="EI14" s="50"/>
      <c r="EJ14" s="50"/>
      <c r="EK14" s="50"/>
      <c r="EL14" s="50"/>
      <c r="EM14" s="50"/>
      <c r="EN14" s="50"/>
      <c r="EO14" s="50"/>
      <c r="EP14" s="50"/>
      <c r="EQ14" s="50"/>
      <c r="ER14" s="50"/>
      <c r="ES14" s="50"/>
      <c r="ET14" s="50"/>
      <c r="EU14" s="50"/>
      <c r="EV14" s="50"/>
      <c r="EW14" s="50"/>
      <c r="EX14" s="50"/>
      <c r="EY14" s="50"/>
      <c r="EZ14" s="50"/>
      <c r="FA14" s="50"/>
      <c r="FB14" s="50"/>
      <c r="FC14" s="50"/>
      <c r="FD14" s="50"/>
      <c r="FE14" s="50"/>
      <c r="FF14" s="50"/>
      <c r="FG14" s="50"/>
      <c r="FH14" s="50"/>
      <c r="FI14" s="50"/>
      <c r="FJ14" s="50"/>
      <c r="FK14" s="50"/>
      <c r="FL14" s="50"/>
      <c r="FM14" s="50"/>
      <c r="FN14" s="50"/>
      <c r="FO14" s="50"/>
      <c r="FP14" s="50"/>
      <c r="FQ14" s="50"/>
      <c r="FR14" s="50"/>
      <c r="FS14" s="50"/>
      <c r="FT14" s="50"/>
      <c r="FU14" s="50"/>
      <c r="FV14" s="50"/>
      <c r="FW14" s="50"/>
      <c r="FX14" s="50"/>
      <c r="FY14" s="50"/>
      <c r="FZ14" s="50"/>
      <c r="GA14" s="50"/>
      <c r="GB14" s="50"/>
      <c r="GC14" s="50"/>
      <c r="GD14" s="50"/>
      <c r="GE14" s="50"/>
      <c r="GF14" s="50"/>
      <c r="GG14" s="50"/>
      <c r="GH14" s="50"/>
      <c r="GI14" s="50"/>
      <c r="GJ14" s="50"/>
      <c r="GK14" s="50"/>
      <c r="GL14" s="50"/>
    </row>
    <row r="15" spans="1:194" ht="14.85" customHeight="1" x14ac:dyDescent="0.2">
      <c r="A15" s="26"/>
      <c r="B15" s="432" t="s">
        <v>105</v>
      </c>
      <c r="C15" s="42"/>
      <c r="D15" s="51"/>
      <c r="E15" s="51"/>
      <c r="F15" s="51"/>
      <c r="G15" s="51"/>
      <c r="H15" s="50"/>
      <c r="I15" s="51"/>
      <c r="J15" s="51"/>
      <c r="K15" s="51"/>
      <c r="L15" s="51"/>
      <c r="M15" s="50"/>
      <c r="N15" s="51"/>
      <c r="O15" s="51"/>
      <c r="P15" s="51"/>
      <c r="Q15" s="51"/>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c r="DA15" s="50"/>
      <c r="DB15" s="50"/>
      <c r="DC15" s="50"/>
      <c r="DD15" s="50"/>
      <c r="DE15" s="50"/>
      <c r="DF15" s="50"/>
      <c r="DG15" s="50"/>
      <c r="DH15" s="50"/>
      <c r="DI15" s="50"/>
      <c r="DJ15" s="50"/>
      <c r="DK15" s="50"/>
      <c r="DL15" s="50"/>
      <c r="DM15" s="50"/>
      <c r="DN15" s="50"/>
      <c r="DO15" s="50"/>
      <c r="DP15" s="50"/>
      <c r="DQ15" s="50"/>
      <c r="DR15" s="50"/>
      <c r="DS15" s="50"/>
      <c r="DT15" s="50"/>
      <c r="DU15" s="50"/>
      <c r="DV15" s="50"/>
      <c r="DW15" s="50"/>
      <c r="DX15" s="50"/>
      <c r="DY15" s="50"/>
      <c r="DZ15" s="50"/>
      <c r="EA15" s="50"/>
      <c r="EB15" s="50"/>
      <c r="EC15" s="50"/>
      <c r="ED15" s="50"/>
      <c r="EE15" s="50"/>
      <c r="EF15" s="50"/>
      <c r="EG15" s="50"/>
      <c r="EH15" s="50"/>
      <c r="EI15" s="50"/>
      <c r="EJ15" s="50"/>
      <c r="EK15" s="50"/>
      <c r="EL15" s="50"/>
      <c r="EM15" s="50"/>
      <c r="EN15" s="50"/>
      <c r="EO15" s="50"/>
      <c r="EP15" s="50"/>
      <c r="EQ15" s="50"/>
      <c r="ER15" s="50"/>
      <c r="ES15" s="50"/>
      <c r="ET15" s="50"/>
      <c r="EU15" s="50"/>
      <c r="EV15" s="50"/>
      <c r="EW15" s="50"/>
      <c r="EX15" s="50"/>
      <c r="EY15" s="50"/>
      <c r="EZ15" s="50"/>
      <c r="FA15" s="50"/>
      <c r="FB15" s="50"/>
      <c r="FC15" s="50"/>
      <c r="FD15" s="50"/>
      <c r="FE15" s="50"/>
      <c r="FF15" s="50"/>
      <c r="FG15" s="50"/>
      <c r="FH15" s="50"/>
      <c r="FI15" s="50"/>
      <c r="FJ15" s="50"/>
      <c r="FK15" s="50"/>
      <c r="FL15" s="50"/>
      <c r="FM15" s="50"/>
      <c r="FN15" s="50"/>
      <c r="FO15" s="50"/>
      <c r="FP15" s="50"/>
      <c r="FQ15" s="50"/>
      <c r="FR15" s="50"/>
      <c r="FS15" s="50"/>
      <c r="FT15" s="50"/>
      <c r="FU15" s="50"/>
      <c r="FV15" s="50"/>
      <c r="FW15" s="50"/>
      <c r="FX15" s="50"/>
      <c r="FY15" s="50"/>
      <c r="FZ15" s="50"/>
      <c r="GA15" s="50"/>
      <c r="GB15" s="50"/>
      <c r="GC15" s="50"/>
      <c r="GD15" s="50"/>
      <c r="GE15" s="50"/>
      <c r="GF15" s="50"/>
      <c r="GG15" s="50"/>
      <c r="GH15" s="50"/>
      <c r="GI15" s="50"/>
      <c r="GJ15" s="50"/>
      <c r="GK15" s="50"/>
      <c r="GL15" s="50"/>
    </row>
    <row r="16" spans="1:194" ht="14.85" customHeight="1" x14ac:dyDescent="0.2">
      <c r="A16" s="26"/>
      <c r="B16" s="432" t="s">
        <v>106</v>
      </c>
      <c r="C16" s="42"/>
      <c r="D16" s="51"/>
      <c r="E16" s="51"/>
      <c r="F16" s="51"/>
      <c r="G16" s="51"/>
      <c r="H16" s="50"/>
      <c r="I16" s="51"/>
      <c r="J16" s="51"/>
      <c r="K16" s="51"/>
      <c r="L16" s="51"/>
      <c r="M16" s="50"/>
      <c r="N16" s="51"/>
      <c r="O16" s="51"/>
      <c r="P16" s="51"/>
      <c r="Q16" s="51"/>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c r="CQ16" s="50"/>
      <c r="CR16" s="50"/>
      <c r="CS16" s="50"/>
      <c r="CT16" s="50"/>
      <c r="CU16" s="50"/>
      <c r="CV16" s="50"/>
      <c r="CW16" s="50"/>
      <c r="CX16" s="50"/>
      <c r="CY16" s="50"/>
      <c r="CZ16" s="50"/>
      <c r="DA16" s="50"/>
      <c r="DB16" s="50"/>
      <c r="DC16" s="50"/>
      <c r="DD16" s="50"/>
      <c r="DE16" s="50"/>
      <c r="DF16" s="50"/>
      <c r="DG16" s="50"/>
      <c r="DH16" s="50"/>
      <c r="DI16" s="50"/>
      <c r="DJ16" s="50"/>
      <c r="DK16" s="50"/>
      <c r="DL16" s="50"/>
      <c r="DM16" s="50"/>
      <c r="DN16" s="50"/>
      <c r="DO16" s="50"/>
      <c r="DP16" s="50"/>
      <c r="DQ16" s="50"/>
      <c r="DR16" s="50"/>
      <c r="DS16" s="50"/>
      <c r="DT16" s="50"/>
      <c r="DU16" s="50"/>
      <c r="DV16" s="50"/>
      <c r="DW16" s="50"/>
      <c r="DX16" s="50"/>
      <c r="DY16" s="50"/>
      <c r="DZ16" s="50"/>
      <c r="EA16" s="50"/>
      <c r="EB16" s="50"/>
      <c r="EC16" s="50"/>
      <c r="ED16" s="50"/>
      <c r="EE16" s="50"/>
      <c r="EF16" s="50"/>
      <c r="EG16" s="50"/>
      <c r="EH16" s="50"/>
      <c r="EI16" s="50"/>
      <c r="EJ16" s="50"/>
      <c r="EK16" s="50"/>
      <c r="EL16" s="50"/>
      <c r="EM16" s="50"/>
      <c r="EN16" s="50"/>
      <c r="EO16" s="50"/>
      <c r="EP16" s="50"/>
      <c r="EQ16" s="50"/>
      <c r="ER16" s="50"/>
      <c r="ES16" s="50"/>
      <c r="ET16" s="50"/>
      <c r="EU16" s="50"/>
      <c r="EV16" s="50"/>
      <c r="EW16" s="50"/>
      <c r="EX16" s="50"/>
      <c r="EY16" s="50"/>
      <c r="EZ16" s="50"/>
      <c r="FA16" s="50"/>
      <c r="FB16" s="50"/>
      <c r="FC16" s="50"/>
      <c r="FD16" s="50"/>
      <c r="FE16" s="50"/>
      <c r="FF16" s="50"/>
      <c r="FG16" s="50"/>
      <c r="FH16" s="50"/>
      <c r="FI16" s="50"/>
      <c r="FJ16" s="50"/>
      <c r="FK16" s="50"/>
      <c r="FL16" s="50"/>
      <c r="FM16" s="50"/>
      <c r="FN16" s="50"/>
      <c r="FO16" s="50"/>
      <c r="FP16" s="50"/>
      <c r="FQ16" s="50"/>
      <c r="FR16" s="50"/>
      <c r="FS16" s="50"/>
      <c r="FT16" s="50"/>
      <c r="FU16" s="50"/>
      <c r="FV16" s="50"/>
      <c r="FW16" s="50"/>
      <c r="FX16" s="50"/>
      <c r="FY16" s="50"/>
      <c r="FZ16" s="50"/>
      <c r="GA16" s="50"/>
      <c r="GB16" s="50"/>
      <c r="GC16" s="50"/>
      <c r="GD16" s="50"/>
      <c r="GE16" s="50"/>
      <c r="GF16" s="50"/>
      <c r="GG16" s="50"/>
      <c r="GH16" s="50"/>
      <c r="GI16" s="50"/>
      <c r="GJ16" s="50"/>
      <c r="GK16" s="50"/>
      <c r="GL16" s="50"/>
    </row>
    <row r="17" spans="1:194" ht="14.85" customHeight="1" x14ac:dyDescent="0.2">
      <c r="A17" s="26"/>
      <c r="B17" s="432" t="s">
        <v>107</v>
      </c>
      <c r="C17" s="42"/>
      <c r="D17" s="51"/>
      <c r="E17" s="51"/>
      <c r="F17" s="51"/>
      <c r="G17" s="51"/>
      <c r="H17" s="50"/>
      <c r="I17" s="51"/>
      <c r="J17" s="51"/>
      <c r="K17" s="51"/>
      <c r="L17" s="51"/>
      <c r="M17" s="50"/>
      <c r="N17" s="51"/>
      <c r="O17" s="51"/>
      <c r="P17" s="51"/>
      <c r="Q17" s="51"/>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c r="CQ17" s="50"/>
      <c r="CR17" s="50"/>
      <c r="CS17" s="50"/>
      <c r="CT17" s="50"/>
      <c r="CU17" s="50"/>
      <c r="CV17" s="50"/>
      <c r="CW17" s="50"/>
      <c r="CX17" s="50"/>
      <c r="CY17" s="50"/>
      <c r="CZ17" s="50"/>
      <c r="DA17" s="50"/>
      <c r="DB17" s="50"/>
      <c r="DC17" s="50"/>
      <c r="DD17" s="50"/>
      <c r="DE17" s="50"/>
      <c r="DF17" s="50"/>
      <c r="DG17" s="50"/>
      <c r="DH17" s="50"/>
      <c r="DI17" s="50"/>
      <c r="DJ17" s="50"/>
      <c r="DK17" s="50"/>
      <c r="DL17" s="50"/>
      <c r="DM17" s="50"/>
      <c r="DN17" s="50"/>
      <c r="DO17" s="50"/>
      <c r="DP17" s="50"/>
      <c r="DQ17" s="50"/>
      <c r="DR17" s="50"/>
      <c r="DS17" s="50"/>
      <c r="DT17" s="50"/>
      <c r="DU17" s="50"/>
      <c r="DV17" s="50"/>
      <c r="DW17" s="50"/>
      <c r="DX17" s="50"/>
      <c r="DY17" s="50"/>
      <c r="DZ17" s="50"/>
      <c r="EA17" s="50"/>
      <c r="EB17" s="50"/>
      <c r="EC17" s="50"/>
      <c r="ED17" s="50"/>
      <c r="EE17" s="50"/>
      <c r="EF17" s="50"/>
      <c r="EG17" s="50"/>
      <c r="EH17" s="50"/>
      <c r="EI17" s="50"/>
      <c r="EJ17" s="50"/>
      <c r="EK17" s="50"/>
      <c r="EL17" s="50"/>
      <c r="EM17" s="50"/>
      <c r="EN17" s="50"/>
      <c r="EO17" s="50"/>
      <c r="EP17" s="50"/>
      <c r="EQ17" s="50"/>
      <c r="ER17" s="50"/>
      <c r="ES17" s="50"/>
      <c r="ET17" s="50"/>
      <c r="EU17" s="50"/>
      <c r="EV17" s="50"/>
      <c r="EW17" s="50"/>
      <c r="EX17" s="50"/>
      <c r="EY17" s="50"/>
      <c r="EZ17" s="50"/>
      <c r="FA17" s="50"/>
      <c r="FB17" s="50"/>
      <c r="FC17" s="50"/>
      <c r="FD17" s="50"/>
      <c r="FE17" s="50"/>
      <c r="FF17" s="50"/>
      <c r="FG17" s="50"/>
      <c r="FH17" s="50"/>
      <c r="FI17" s="50"/>
      <c r="FJ17" s="50"/>
      <c r="FK17" s="50"/>
      <c r="FL17" s="50"/>
      <c r="FM17" s="50"/>
      <c r="FN17" s="50"/>
      <c r="FO17" s="50"/>
      <c r="FP17" s="50"/>
      <c r="FQ17" s="50"/>
      <c r="FR17" s="50"/>
      <c r="FS17" s="50"/>
      <c r="FT17" s="50"/>
      <c r="FU17" s="50"/>
      <c r="FV17" s="50"/>
      <c r="FW17" s="50"/>
      <c r="FX17" s="50"/>
      <c r="FY17" s="50"/>
      <c r="FZ17" s="50"/>
      <c r="GA17" s="50"/>
      <c r="GB17" s="50"/>
      <c r="GC17" s="50"/>
      <c r="GD17" s="50"/>
      <c r="GE17" s="50"/>
      <c r="GF17" s="50"/>
      <c r="GG17" s="50"/>
      <c r="GH17" s="50"/>
      <c r="GI17" s="50"/>
      <c r="GJ17" s="50"/>
      <c r="GK17" s="50"/>
      <c r="GL17" s="50"/>
    </row>
    <row r="18" spans="1:194" ht="14.85" customHeight="1" x14ac:dyDescent="0.2">
      <c r="A18" s="26"/>
      <c r="B18" s="432" t="s">
        <v>108</v>
      </c>
      <c r="C18" s="42"/>
      <c r="D18" s="51"/>
      <c r="E18" s="51"/>
      <c r="F18" s="51"/>
      <c r="G18" s="51"/>
      <c r="H18" s="50"/>
      <c r="I18" s="51"/>
      <c r="J18" s="51"/>
      <c r="K18" s="51"/>
      <c r="L18" s="51"/>
      <c r="M18" s="50"/>
      <c r="N18" s="51"/>
      <c r="O18" s="51"/>
      <c r="P18" s="51"/>
      <c r="Q18" s="51"/>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0"/>
      <c r="CS18" s="50"/>
      <c r="CT18" s="50"/>
      <c r="CU18" s="50"/>
      <c r="CV18" s="50"/>
      <c r="CW18" s="50"/>
      <c r="CX18" s="50"/>
      <c r="CY18" s="50"/>
      <c r="CZ18" s="50"/>
      <c r="DA18" s="50"/>
      <c r="DB18" s="50"/>
      <c r="DC18" s="50"/>
      <c r="DD18" s="50"/>
      <c r="DE18" s="50"/>
      <c r="DF18" s="50"/>
      <c r="DG18" s="50"/>
      <c r="DH18" s="50"/>
      <c r="DI18" s="50"/>
      <c r="DJ18" s="50"/>
      <c r="DK18" s="50"/>
      <c r="DL18" s="50"/>
      <c r="DM18" s="50"/>
      <c r="DN18" s="50"/>
      <c r="DO18" s="50"/>
      <c r="DP18" s="50"/>
      <c r="DQ18" s="50"/>
      <c r="DR18" s="50"/>
      <c r="DS18" s="50"/>
      <c r="DT18" s="50"/>
      <c r="DU18" s="50"/>
      <c r="DV18" s="50"/>
      <c r="DW18" s="50"/>
      <c r="DX18" s="50"/>
      <c r="DY18" s="50"/>
      <c r="DZ18" s="50"/>
      <c r="EA18" s="50"/>
      <c r="EB18" s="50"/>
      <c r="EC18" s="50"/>
      <c r="ED18" s="50"/>
      <c r="EE18" s="50"/>
      <c r="EF18" s="50"/>
      <c r="EG18" s="50"/>
      <c r="EH18" s="50"/>
      <c r="EI18" s="50"/>
      <c r="EJ18" s="50"/>
      <c r="EK18" s="50"/>
      <c r="EL18" s="50"/>
      <c r="EM18" s="50"/>
      <c r="EN18" s="50"/>
      <c r="EO18" s="50"/>
      <c r="EP18" s="50"/>
      <c r="EQ18" s="50"/>
      <c r="ER18" s="50"/>
      <c r="ES18" s="50"/>
      <c r="ET18" s="50"/>
      <c r="EU18" s="50"/>
      <c r="EV18" s="50"/>
      <c r="EW18" s="50"/>
      <c r="EX18" s="50"/>
      <c r="EY18" s="50"/>
      <c r="EZ18" s="50"/>
      <c r="FA18" s="50"/>
      <c r="FB18" s="50"/>
      <c r="FC18" s="50"/>
      <c r="FD18" s="50"/>
      <c r="FE18" s="50"/>
      <c r="FF18" s="50"/>
      <c r="FG18" s="50"/>
      <c r="FH18" s="50"/>
      <c r="FI18" s="50"/>
      <c r="FJ18" s="50"/>
      <c r="FK18" s="50"/>
      <c r="FL18" s="50"/>
      <c r="FM18" s="50"/>
      <c r="FN18" s="50"/>
      <c r="FO18" s="50"/>
      <c r="FP18" s="50"/>
      <c r="FQ18" s="50"/>
      <c r="FR18" s="50"/>
      <c r="FS18" s="50"/>
      <c r="FT18" s="50"/>
      <c r="FU18" s="50"/>
      <c r="FV18" s="50"/>
      <c r="FW18" s="50"/>
      <c r="FX18" s="50"/>
      <c r="FY18" s="50"/>
      <c r="FZ18" s="50"/>
      <c r="GA18" s="50"/>
      <c r="GB18" s="50"/>
      <c r="GC18" s="50"/>
      <c r="GD18" s="50"/>
      <c r="GE18" s="50"/>
      <c r="GF18" s="50"/>
      <c r="GG18" s="50"/>
      <c r="GH18" s="50"/>
      <c r="GI18" s="50"/>
      <c r="GJ18" s="50"/>
      <c r="GK18" s="50"/>
      <c r="GL18" s="50"/>
    </row>
    <row r="19" spans="1:194" ht="14.85" customHeight="1" x14ac:dyDescent="0.2">
      <c r="A19" s="26"/>
      <c r="B19" s="436" t="s">
        <v>109</v>
      </c>
      <c r="C19" s="42"/>
      <c r="D19" s="49">
        <f>SUM(D20:D24)</f>
        <v>0</v>
      </c>
      <c r="E19" s="49">
        <f>SUM(E20:E24)</f>
        <v>0</v>
      </c>
      <c r="F19" s="49">
        <f>SUM(F20:F24)</f>
        <v>0</v>
      </c>
      <c r="G19" s="49">
        <f>SUM(G20:G24)</f>
        <v>0</v>
      </c>
      <c r="H19" s="50"/>
      <c r="I19" s="49">
        <f>SUM(I20:I24)</f>
        <v>0</v>
      </c>
      <c r="J19" s="49">
        <f>SUM(J20:J24)</f>
        <v>0</v>
      </c>
      <c r="K19" s="49">
        <f>SUM(K20:K24)</f>
        <v>0</v>
      </c>
      <c r="L19" s="49">
        <f>SUM(L20:L24)</f>
        <v>0</v>
      </c>
      <c r="M19" s="50"/>
      <c r="N19" s="49">
        <f>SUM(N20:N24)</f>
        <v>0</v>
      </c>
      <c r="O19" s="49">
        <f>SUM(O20:O24)</f>
        <v>0</v>
      </c>
      <c r="P19" s="49">
        <f>SUM(P20:P24)</f>
        <v>0</v>
      </c>
      <c r="Q19" s="49">
        <f>SUM(Q20:Q24)</f>
        <v>0</v>
      </c>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c r="BQ19" s="50"/>
      <c r="BR19" s="50"/>
      <c r="BS19" s="50"/>
      <c r="BT19" s="50"/>
      <c r="BU19" s="50"/>
      <c r="BV19" s="50"/>
      <c r="BW19" s="50"/>
      <c r="BX19" s="50"/>
      <c r="BY19" s="50"/>
      <c r="BZ19" s="50"/>
      <c r="CA19" s="50"/>
      <c r="CB19" s="50"/>
      <c r="CC19" s="50"/>
      <c r="CD19" s="50"/>
      <c r="CE19" s="50"/>
      <c r="CF19" s="50"/>
      <c r="CG19" s="50"/>
      <c r="CH19" s="50"/>
      <c r="CI19" s="50"/>
      <c r="CJ19" s="50"/>
      <c r="CK19" s="50"/>
      <c r="CL19" s="50"/>
      <c r="CM19" s="50"/>
      <c r="CN19" s="50"/>
      <c r="CO19" s="50"/>
      <c r="CP19" s="50"/>
      <c r="CQ19" s="50"/>
      <c r="CR19" s="50"/>
      <c r="CS19" s="50"/>
      <c r="CT19" s="50"/>
      <c r="CU19" s="50"/>
      <c r="CV19" s="50"/>
      <c r="CW19" s="50"/>
      <c r="CX19" s="50"/>
      <c r="CY19" s="50"/>
      <c r="CZ19" s="50"/>
      <c r="DA19" s="50"/>
      <c r="DB19" s="50"/>
      <c r="DC19" s="50"/>
      <c r="DD19" s="50"/>
      <c r="DE19" s="50"/>
      <c r="DF19" s="50"/>
      <c r="DG19" s="50"/>
      <c r="DH19" s="50"/>
      <c r="DI19" s="50"/>
      <c r="DJ19" s="50"/>
      <c r="DK19" s="50"/>
      <c r="DL19" s="50"/>
      <c r="DM19" s="50"/>
      <c r="DN19" s="50"/>
      <c r="DO19" s="50"/>
      <c r="DP19" s="50"/>
      <c r="DQ19" s="50"/>
      <c r="DR19" s="50"/>
      <c r="DS19" s="50"/>
      <c r="DT19" s="50"/>
      <c r="DU19" s="50"/>
      <c r="DV19" s="50"/>
      <c r="DW19" s="50"/>
      <c r="DX19" s="50"/>
      <c r="DY19" s="50"/>
      <c r="DZ19" s="50"/>
      <c r="EA19" s="50"/>
      <c r="EB19" s="50"/>
      <c r="EC19" s="50"/>
      <c r="ED19" s="50"/>
      <c r="EE19" s="50"/>
      <c r="EF19" s="50"/>
      <c r="EG19" s="50"/>
      <c r="EH19" s="50"/>
      <c r="EI19" s="50"/>
      <c r="EJ19" s="50"/>
      <c r="EK19" s="50"/>
      <c r="EL19" s="50"/>
      <c r="EM19" s="50"/>
      <c r="EN19" s="50"/>
      <c r="EO19" s="50"/>
      <c r="EP19" s="50"/>
      <c r="EQ19" s="50"/>
      <c r="ER19" s="50"/>
      <c r="ES19" s="50"/>
      <c r="ET19" s="50"/>
      <c r="EU19" s="50"/>
      <c r="EV19" s="50"/>
      <c r="EW19" s="50"/>
      <c r="EX19" s="50"/>
      <c r="EY19" s="50"/>
      <c r="EZ19" s="50"/>
      <c r="FA19" s="50"/>
      <c r="FB19" s="50"/>
      <c r="FC19" s="50"/>
      <c r="FD19" s="50"/>
      <c r="FE19" s="50"/>
      <c r="FF19" s="50"/>
      <c r="FG19" s="50"/>
      <c r="FH19" s="50"/>
      <c r="FI19" s="50"/>
      <c r="FJ19" s="50"/>
      <c r="FK19" s="50"/>
      <c r="FL19" s="50"/>
      <c r="FM19" s="50"/>
      <c r="FN19" s="50"/>
      <c r="FO19" s="50"/>
      <c r="FP19" s="50"/>
      <c r="FQ19" s="50"/>
      <c r="FR19" s="50"/>
      <c r="FS19" s="50"/>
      <c r="FT19" s="50"/>
      <c r="FU19" s="50"/>
      <c r="FV19" s="50"/>
      <c r="FW19" s="50"/>
      <c r="FX19" s="50"/>
      <c r="FY19" s="50"/>
      <c r="FZ19" s="50"/>
      <c r="GA19" s="50"/>
      <c r="GB19" s="50"/>
      <c r="GC19" s="50"/>
      <c r="GD19" s="50"/>
      <c r="GE19" s="50"/>
      <c r="GF19" s="50"/>
      <c r="GG19" s="50"/>
      <c r="GH19" s="50"/>
      <c r="GI19" s="50"/>
      <c r="GJ19" s="50"/>
      <c r="GK19" s="50"/>
      <c r="GL19" s="50"/>
    </row>
    <row r="20" spans="1:194" ht="14.85" customHeight="1" x14ac:dyDescent="0.2">
      <c r="A20" s="26"/>
      <c r="B20" s="432" t="s">
        <v>110</v>
      </c>
      <c r="C20" s="42"/>
      <c r="D20" s="51"/>
      <c r="E20" s="51"/>
      <c r="F20" s="51"/>
      <c r="G20" s="51"/>
      <c r="H20" s="50"/>
      <c r="I20" s="51"/>
      <c r="J20" s="51"/>
      <c r="K20" s="51"/>
      <c r="L20" s="51"/>
      <c r="M20" s="50"/>
      <c r="N20" s="51"/>
      <c r="O20" s="51"/>
      <c r="P20" s="51"/>
      <c r="Q20" s="51"/>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0"/>
      <c r="CI20" s="50"/>
      <c r="CJ20" s="50"/>
      <c r="CK20" s="50"/>
      <c r="CL20" s="50"/>
      <c r="CM20" s="50"/>
      <c r="CN20" s="50"/>
      <c r="CO20" s="50"/>
      <c r="CP20" s="50"/>
      <c r="CQ20" s="50"/>
      <c r="CR20" s="50"/>
      <c r="CS20" s="50"/>
      <c r="CT20" s="50"/>
      <c r="CU20" s="50"/>
      <c r="CV20" s="50"/>
      <c r="CW20" s="50"/>
      <c r="CX20" s="50"/>
      <c r="CY20" s="50"/>
      <c r="CZ20" s="50"/>
      <c r="DA20" s="50"/>
      <c r="DB20" s="50"/>
      <c r="DC20" s="50"/>
      <c r="DD20" s="50"/>
      <c r="DE20" s="50"/>
      <c r="DF20" s="50"/>
      <c r="DG20" s="50"/>
      <c r="DH20" s="50"/>
      <c r="DI20" s="50"/>
      <c r="DJ20" s="50"/>
      <c r="DK20" s="50"/>
      <c r="DL20" s="50"/>
      <c r="DM20" s="50"/>
      <c r="DN20" s="50"/>
      <c r="DO20" s="50"/>
      <c r="DP20" s="50"/>
      <c r="DQ20" s="50"/>
      <c r="DR20" s="50"/>
      <c r="DS20" s="50"/>
      <c r="DT20" s="50"/>
      <c r="DU20" s="50"/>
      <c r="DV20" s="50"/>
      <c r="DW20" s="50"/>
      <c r="DX20" s="50"/>
      <c r="DY20" s="50"/>
      <c r="DZ20" s="50"/>
      <c r="EA20" s="50"/>
      <c r="EB20" s="50"/>
      <c r="EC20" s="50"/>
      <c r="ED20" s="50"/>
      <c r="EE20" s="50"/>
      <c r="EF20" s="50"/>
      <c r="EG20" s="50"/>
      <c r="EH20" s="50"/>
      <c r="EI20" s="50"/>
      <c r="EJ20" s="50"/>
      <c r="EK20" s="50"/>
      <c r="EL20" s="50"/>
      <c r="EM20" s="50"/>
      <c r="EN20" s="50"/>
      <c r="EO20" s="50"/>
      <c r="EP20" s="50"/>
      <c r="EQ20" s="50"/>
      <c r="ER20" s="50"/>
      <c r="ES20" s="50"/>
      <c r="ET20" s="50"/>
      <c r="EU20" s="50"/>
      <c r="EV20" s="50"/>
      <c r="EW20" s="50"/>
      <c r="EX20" s="50"/>
      <c r="EY20" s="50"/>
      <c r="EZ20" s="50"/>
      <c r="FA20" s="50"/>
      <c r="FB20" s="50"/>
      <c r="FC20" s="50"/>
      <c r="FD20" s="50"/>
      <c r="FE20" s="50"/>
      <c r="FF20" s="50"/>
      <c r="FG20" s="50"/>
      <c r="FH20" s="50"/>
      <c r="FI20" s="50"/>
      <c r="FJ20" s="50"/>
      <c r="FK20" s="50"/>
      <c r="FL20" s="50"/>
      <c r="FM20" s="50"/>
      <c r="FN20" s="50"/>
      <c r="FO20" s="50"/>
      <c r="FP20" s="50"/>
      <c r="FQ20" s="50"/>
      <c r="FR20" s="50"/>
      <c r="FS20" s="50"/>
      <c r="FT20" s="50"/>
      <c r="FU20" s="50"/>
      <c r="FV20" s="50"/>
      <c r="FW20" s="50"/>
      <c r="FX20" s="50"/>
      <c r="FY20" s="50"/>
      <c r="FZ20" s="50"/>
      <c r="GA20" s="50"/>
      <c r="GB20" s="50"/>
      <c r="GC20" s="50"/>
      <c r="GD20" s="50"/>
      <c r="GE20" s="50"/>
      <c r="GF20" s="50"/>
      <c r="GG20" s="50"/>
      <c r="GH20" s="50"/>
      <c r="GI20" s="50"/>
      <c r="GJ20" s="50"/>
      <c r="GK20" s="50"/>
      <c r="GL20" s="50"/>
    </row>
    <row r="21" spans="1:194" ht="14.85" customHeight="1" x14ac:dyDescent="0.2">
      <c r="A21" s="26"/>
      <c r="B21" s="432" t="s">
        <v>111</v>
      </c>
      <c r="C21" s="42"/>
      <c r="D21" s="51"/>
      <c r="E21" s="51"/>
      <c r="F21" s="51"/>
      <c r="G21" s="51"/>
      <c r="H21" s="50"/>
      <c r="I21" s="51"/>
      <c r="J21" s="51"/>
      <c r="K21" s="51"/>
      <c r="L21" s="51"/>
      <c r="M21" s="50"/>
      <c r="N21" s="51"/>
      <c r="O21" s="51"/>
      <c r="P21" s="51"/>
      <c r="Q21" s="51"/>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0"/>
      <c r="CT21" s="50"/>
      <c r="CU21" s="50"/>
      <c r="CV21" s="50"/>
      <c r="CW21" s="50"/>
      <c r="CX21" s="50"/>
      <c r="CY21" s="50"/>
      <c r="CZ21" s="50"/>
      <c r="DA21" s="50"/>
      <c r="DB21" s="50"/>
      <c r="DC21" s="50"/>
      <c r="DD21" s="50"/>
      <c r="DE21" s="50"/>
      <c r="DF21" s="50"/>
      <c r="DG21" s="50"/>
      <c r="DH21" s="50"/>
      <c r="DI21" s="50"/>
      <c r="DJ21" s="50"/>
      <c r="DK21" s="50"/>
      <c r="DL21" s="50"/>
      <c r="DM21" s="50"/>
      <c r="DN21" s="50"/>
      <c r="DO21" s="50"/>
      <c r="DP21" s="50"/>
      <c r="DQ21" s="50"/>
      <c r="DR21" s="50"/>
      <c r="DS21" s="50"/>
      <c r="DT21" s="50"/>
      <c r="DU21" s="50"/>
      <c r="DV21" s="50"/>
      <c r="DW21" s="50"/>
      <c r="DX21" s="50"/>
      <c r="DY21" s="50"/>
      <c r="DZ21" s="50"/>
      <c r="EA21" s="50"/>
      <c r="EB21" s="50"/>
      <c r="EC21" s="50"/>
      <c r="ED21" s="50"/>
      <c r="EE21" s="50"/>
      <c r="EF21" s="50"/>
      <c r="EG21" s="50"/>
      <c r="EH21" s="50"/>
      <c r="EI21" s="50"/>
      <c r="EJ21" s="50"/>
      <c r="EK21" s="50"/>
      <c r="EL21" s="50"/>
      <c r="EM21" s="50"/>
      <c r="EN21" s="50"/>
      <c r="EO21" s="50"/>
      <c r="EP21" s="50"/>
      <c r="EQ21" s="50"/>
      <c r="ER21" s="50"/>
      <c r="ES21" s="50"/>
      <c r="ET21" s="50"/>
      <c r="EU21" s="50"/>
      <c r="EV21" s="50"/>
      <c r="EW21" s="50"/>
      <c r="EX21" s="50"/>
      <c r="EY21" s="50"/>
      <c r="EZ21" s="50"/>
      <c r="FA21" s="50"/>
      <c r="FB21" s="50"/>
      <c r="FC21" s="50"/>
      <c r="FD21" s="50"/>
      <c r="FE21" s="50"/>
      <c r="FF21" s="50"/>
      <c r="FG21" s="50"/>
      <c r="FH21" s="50"/>
      <c r="FI21" s="50"/>
      <c r="FJ21" s="50"/>
      <c r="FK21" s="50"/>
      <c r="FL21" s="50"/>
      <c r="FM21" s="50"/>
      <c r="FN21" s="50"/>
      <c r="FO21" s="50"/>
      <c r="FP21" s="50"/>
      <c r="FQ21" s="50"/>
      <c r="FR21" s="50"/>
      <c r="FS21" s="50"/>
      <c r="FT21" s="50"/>
      <c r="FU21" s="50"/>
      <c r="FV21" s="50"/>
      <c r="FW21" s="50"/>
      <c r="FX21" s="50"/>
      <c r="FY21" s="50"/>
      <c r="FZ21" s="50"/>
      <c r="GA21" s="50"/>
      <c r="GB21" s="50"/>
      <c r="GC21" s="50"/>
      <c r="GD21" s="50"/>
      <c r="GE21" s="50"/>
      <c r="GF21" s="50"/>
      <c r="GG21" s="50"/>
      <c r="GH21" s="50"/>
      <c r="GI21" s="50"/>
      <c r="GJ21" s="50"/>
      <c r="GK21" s="50"/>
      <c r="GL21" s="50"/>
    </row>
    <row r="22" spans="1:194" ht="14.85" customHeight="1" x14ac:dyDescent="0.2">
      <c r="A22" s="26"/>
      <c r="B22" s="432" t="s">
        <v>112</v>
      </c>
      <c r="C22" s="42"/>
      <c r="D22" s="51"/>
      <c r="E22" s="51"/>
      <c r="F22" s="51"/>
      <c r="G22" s="51"/>
      <c r="H22" s="50"/>
      <c r="I22" s="51"/>
      <c r="J22" s="51"/>
      <c r="K22" s="51"/>
      <c r="L22" s="51"/>
      <c r="M22" s="50"/>
      <c r="N22" s="51"/>
      <c r="O22" s="51"/>
      <c r="P22" s="51"/>
      <c r="Q22" s="51"/>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c r="BQ22" s="50"/>
      <c r="BR22" s="50"/>
      <c r="BS22" s="50"/>
      <c r="BT22" s="50"/>
      <c r="BU22" s="50"/>
      <c r="BV22" s="50"/>
      <c r="BW22" s="50"/>
      <c r="BX22" s="50"/>
      <c r="BY22" s="50"/>
      <c r="BZ22" s="50"/>
      <c r="CA22" s="50"/>
      <c r="CB22" s="50"/>
      <c r="CC22" s="50"/>
      <c r="CD22" s="50"/>
      <c r="CE22" s="50"/>
      <c r="CF22" s="50"/>
      <c r="CG22" s="50"/>
      <c r="CH22" s="50"/>
      <c r="CI22" s="50"/>
      <c r="CJ22" s="50"/>
      <c r="CK22" s="50"/>
      <c r="CL22" s="50"/>
      <c r="CM22" s="50"/>
      <c r="CN22" s="50"/>
      <c r="CO22" s="50"/>
      <c r="CP22" s="50"/>
      <c r="CQ22" s="50"/>
      <c r="CR22" s="50"/>
      <c r="CS22" s="50"/>
      <c r="CT22" s="50"/>
      <c r="CU22" s="50"/>
      <c r="CV22" s="50"/>
      <c r="CW22" s="50"/>
      <c r="CX22" s="50"/>
      <c r="CY22" s="50"/>
      <c r="CZ22" s="50"/>
      <c r="DA22" s="50"/>
      <c r="DB22" s="50"/>
      <c r="DC22" s="50"/>
      <c r="DD22" s="50"/>
      <c r="DE22" s="50"/>
      <c r="DF22" s="50"/>
      <c r="DG22" s="50"/>
      <c r="DH22" s="50"/>
      <c r="DI22" s="50"/>
      <c r="DJ22" s="50"/>
      <c r="DK22" s="50"/>
      <c r="DL22" s="50"/>
      <c r="DM22" s="50"/>
      <c r="DN22" s="50"/>
      <c r="DO22" s="50"/>
      <c r="DP22" s="50"/>
      <c r="DQ22" s="50"/>
      <c r="DR22" s="50"/>
      <c r="DS22" s="50"/>
      <c r="DT22" s="50"/>
      <c r="DU22" s="50"/>
      <c r="DV22" s="50"/>
      <c r="DW22" s="50"/>
      <c r="DX22" s="50"/>
      <c r="DY22" s="50"/>
      <c r="DZ22" s="50"/>
      <c r="EA22" s="50"/>
      <c r="EB22" s="50"/>
      <c r="EC22" s="50"/>
      <c r="ED22" s="50"/>
      <c r="EE22" s="50"/>
      <c r="EF22" s="50"/>
      <c r="EG22" s="50"/>
      <c r="EH22" s="50"/>
      <c r="EI22" s="50"/>
      <c r="EJ22" s="50"/>
      <c r="EK22" s="50"/>
      <c r="EL22" s="50"/>
      <c r="EM22" s="50"/>
      <c r="EN22" s="50"/>
      <c r="EO22" s="50"/>
      <c r="EP22" s="50"/>
      <c r="EQ22" s="50"/>
      <c r="ER22" s="50"/>
      <c r="ES22" s="50"/>
      <c r="ET22" s="50"/>
      <c r="EU22" s="50"/>
      <c r="EV22" s="50"/>
      <c r="EW22" s="50"/>
      <c r="EX22" s="50"/>
      <c r="EY22" s="50"/>
      <c r="EZ22" s="50"/>
      <c r="FA22" s="50"/>
      <c r="FB22" s="50"/>
      <c r="FC22" s="50"/>
      <c r="FD22" s="50"/>
      <c r="FE22" s="50"/>
      <c r="FF22" s="50"/>
      <c r="FG22" s="50"/>
      <c r="FH22" s="50"/>
      <c r="FI22" s="50"/>
      <c r="FJ22" s="50"/>
      <c r="FK22" s="50"/>
      <c r="FL22" s="50"/>
      <c r="FM22" s="50"/>
      <c r="FN22" s="50"/>
      <c r="FO22" s="50"/>
      <c r="FP22" s="50"/>
      <c r="FQ22" s="50"/>
      <c r="FR22" s="50"/>
      <c r="FS22" s="50"/>
      <c r="FT22" s="50"/>
      <c r="FU22" s="50"/>
      <c r="FV22" s="50"/>
      <c r="FW22" s="50"/>
      <c r="FX22" s="50"/>
      <c r="FY22" s="50"/>
      <c r="FZ22" s="50"/>
      <c r="GA22" s="50"/>
      <c r="GB22" s="50"/>
      <c r="GC22" s="50"/>
      <c r="GD22" s="50"/>
      <c r="GE22" s="50"/>
      <c r="GF22" s="50"/>
      <c r="GG22" s="50"/>
      <c r="GH22" s="50"/>
      <c r="GI22" s="50"/>
      <c r="GJ22" s="50"/>
      <c r="GK22" s="50"/>
      <c r="GL22" s="50"/>
    </row>
    <row r="23" spans="1:194" ht="14.85" customHeight="1" x14ac:dyDescent="0.2">
      <c r="A23" s="26"/>
      <c r="B23" s="432" t="s">
        <v>113</v>
      </c>
      <c r="C23" s="42"/>
      <c r="D23" s="51"/>
      <c r="E23" s="51"/>
      <c r="F23" s="51"/>
      <c r="G23" s="51"/>
      <c r="H23" s="50"/>
      <c r="I23" s="51"/>
      <c r="J23" s="51"/>
      <c r="K23" s="51"/>
      <c r="L23" s="51"/>
      <c r="M23" s="50"/>
      <c r="N23" s="51"/>
      <c r="O23" s="51"/>
      <c r="P23" s="51"/>
      <c r="Q23" s="51"/>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50"/>
      <c r="BC23" s="50"/>
      <c r="BD23" s="50"/>
      <c r="BE23" s="50"/>
      <c r="BF23" s="50"/>
      <c r="BG23" s="50"/>
      <c r="BH23" s="50"/>
      <c r="BI23" s="50"/>
      <c r="BJ23" s="50"/>
      <c r="BK23" s="50"/>
      <c r="BL23" s="50"/>
      <c r="BM23" s="50"/>
      <c r="BN23" s="50"/>
      <c r="BO23" s="50"/>
      <c r="BP23" s="50"/>
      <c r="BQ23" s="50"/>
      <c r="BR23" s="50"/>
      <c r="BS23" s="50"/>
      <c r="BT23" s="50"/>
      <c r="BU23" s="50"/>
      <c r="BV23" s="50"/>
      <c r="BW23" s="50"/>
      <c r="BX23" s="50"/>
      <c r="BY23" s="50"/>
      <c r="BZ23" s="50"/>
      <c r="CA23" s="50"/>
      <c r="CB23" s="50"/>
      <c r="CC23" s="50"/>
      <c r="CD23" s="50"/>
      <c r="CE23" s="50"/>
      <c r="CF23" s="50"/>
      <c r="CG23" s="50"/>
      <c r="CH23" s="50"/>
      <c r="CI23" s="50"/>
      <c r="CJ23" s="50"/>
      <c r="CK23" s="50"/>
      <c r="CL23" s="50"/>
      <c r="CM23" s="50"/>
      <c r="CN23" s="50"/>
      <c r="CO23" s="50"/>
      <c r="CP23" s="50"/>
      <c r="CQ23" s="50"/>
      <c r="CR23" s="50"/>
      <c r="CS23" s="50"/>
      <c r="CT23" s="50"/>
      <c r="CU23" s="50"/>
      <c r="CV23" s="50"/>
      <c r="CW23" s="50"/>
      <c r="CX23" s="50"/>
      <c r="CY23" s="50"/>
      <c r="CZ23" s="50"/>
      <c r="DA23" s="50"/>
      <c r="DB23" s="50"/>
      <c r="DC23" s="50"/>
      <c r="DD23" s="50"/>
      <c r="DE23" s="50"/>
      <c r="DF23" s="50"/>
      <c r="DG23" s="50"/>
      <c r="DH23" s="50"/>
      <c r="DI23" s="50"/>
      <c r="DJ23" s="50"/>
      <c r="DK23" s="50"/>
      <c r="DL23" s="50"/>
      <c r="DM23" s="50"/>
      <c r="DN23" s="50"/>
      <c r="DO23" s="50"/>
      <c r="DP23" s="50"/>
      <c r="DQ23" s="50"/>
      <c r="DR23" s="50"/>
      <c r="DS23" s="50"/>
      <c r="DT23" s="50"/>
      <c r="DU23" s="50"/>
      <c r="DV23" s="50"/>
      <c r="DW23" s="50"/>
      <c r="DX23" s="50"/>
      <c r="DY23" s="50"/>
      <c r="DZ23" s="50"/>
      <c r="EA23" s="50"/>
      <c r="EB23" s="50"/>
      <c r="EC23" s="50"/>
      <c r="ED23" s="50"/>
      <c r="EE23" s="50"/>
      <c r="EF23" s="50"/>
      <c r="EG23" s="50"/>
      <c r="EH23" s="50"/>
      <c r="EI23" s="50"/>
      <c r="EJ23" s="50"/>
      <c r="EK23" s="50"/>
      <c r="EL23" s="50"/>
      <c r="EM23" s="50"/>
      <c r="EN23" s="50"/>
      <c r="EO23" s="50"/>
      <c r="EP23" s="50"/>
      <c r="EQ23" s="50"/>
      <c r="ER23" s="50"/>
      <c r="ES23" s="50"/>
      <c r="ET23" s="50"/>
      <c r="EU23" s="50"/>
      <c r="EV23" s="50"/>
      <c r="EW23" s="50"/>
      <c r="EX23" s="50"/>
      <c r="EY23" s="50"/>
      <c r="EZ23" s="50"/>
      <c r="FA23" s="50"/>
      <c r="FB23" s="50"/>
      <c r="FC23" s="50"/>
      <c r="FD23" s="50"/>
      <c r="FE23" s="50"/>
      <c r="FF23" s="50"/>
      <c r="FG23" s="50"/>
      <c r="FH23" s="50"/>
      <c r="FI23" s="50"/>
      <c r="FJ23" s="50"/>
      <c r="FK23" s="50"/>
      <c r="FL23" s="50"/>
      <c r="FM23" s="50"/>
      <c r="FN23" s="50"/>
      <c r="FO23" s="50"/>
      <c r="FP23" s="50"/>
      <c r="FQ23" s="50"/>
      <c r="FR23" s="50"/>
      <c r="FS23" s="50"/>
      <c r="FT23" s="50"/>
      <c r="FU23" s="50"/>
      <c r="FV23" s="50"/>
      <c r="FW23" s="50"/>
      <c r="FX23" s="50"/>
      <c r="FY23" s="50"/>
      <c r="FZ23" s="50"/>
      <c r="GA23" s="50"/>
      <c r="GB23" s="50"/>
      <c r="GC23" s="50"/>
      <c r="GD23" s="50"/>
      <c r="GE23" s="50"/>
      <c r="GF23" s="50"/>
      <c r="GG23" s="50"/>
      <c r="GH23" s="50"/>
      <c r="GI23" s="50"/>
      <c r="GJ23" s="50"/>
      <c r="GK23" s="50"/>
      <c r="GL23" s="50"/>
    </row>
    <row r="24" spans="1:194" ht="14.85" customHeight="1" x14ac:dyDescent="0.2">
      <c r="A24" s="26"/>
      <c r="B24" s="432" t="s">
        <v>114</v>
      </c>
      <c r="C24" s="42"/>
      <c r="D24" s="51"/>
      <c r="E24" s="51"/>
      <c r="F24" s="51"/>
      <c r="G24" s="51"/>
      <c r="H24" s="50"/>
      <c r="I24" s="51"/>
      <c r="J24" s="51"/>
      <c r="K24" s="51"/>
      <c r="L24" s="51"/>
      <c r="M24" s="50"/>
      <c r="N24" s="51"/>
      <c r="O24" s="51"/>
      <c r="P24" s="51"/>
      <c r="Q24" s="51"/>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0"/>
      <c r="BM24" s="50"/>
      <c r="BN24" s="50"/>
      <c r="BO24" s="50"/>
      <c r="BP24" s="50"/>
      <c r="BQ24" s="50"/>
      <c r="BR24" s="50"/>
      <c r="BS24" s="50"/>
      <c r="BT24" s="50"/>
      <c r="BU24" s="50"/>
      <c r="BV24" s="50"/>
      <c r="BW24" s="50"/>
      <c r="BX24" s="50"/>
      <c r="BY24" s="50"/>
      <c r="BZ24" s="50"/>
      <c r="CA24" s="50"/>
      <c r="CB24" s="50"/>
      <c r="CC24" s="50"/>
      <c r="CD24" s="50"/>
      <c r="CE24" s="50"/>
      <c r="CF24" s="50"/>
      <c r="CG24" s="50"/>
      <c r="CH24" s="50"/>
      <c r="CI24" s="50"/>
      <c r="CJ24" s="50"/>
      <c r="CK24" s="50"/>
      <c r="CL24" s="50"/>
      <c r="CM24" s="50"/>
      <c r="CN24" s="50"/>
      <c r="CO24" s="50"/>
      <c r="CP24" s="50"/>
      <c r="CQ24" s="50"/>
      <c r="CR24" s="50"/>
      <c r="CS24" s="50"/>
      <c r="CT24" s="50"/>
      <c r="CU24" s="50"/>
      <c r="CV24" s="50"/>
      <c r="CW24" s="50"/>
      <c r="CX24" s="50"/>
      <c r="CY24" s="50"/>
      <c r="CZ24" s="50"/>
      <c r="DA24" s="50"/>
      <c r="DB24" s="50"/>
      <c r="DC24" s="50"/>
      <c r="DD24" s="50"/>
      <c r="DE24" s="50"/>
      <c r="DF24" s="50"/>
      <c r="DG24" s="50"/>
      <c r="DH24" s="50"/>
      <c r="DI24" s="50"/>
      <c r="DJ24" s="50"/>
      <c r="DK24" s="50"/>
      <c r="DL24" s="50"/>
      <c r="DM24" s="50"/>
      <c r="DN24" s="50"/>
      <c r="DO24" s="50"/>
      <c r="DP24" s="50"/>
      <c r="DQ24" s="50"/>
      <c r="DR24" s="50"/>
      <c r="DS24" s="50"/>
      <c r="DT24" s="50"/>
      <c r="DU24" s="50"/>
      <c r="DV24" s="50"/>
      <c r="DW24" s="50"/>
      <c r="DX24" s="50"/>
      <c r="DY24" s="50"/>
      <c r="DZ24" s="50"/>
      <c r="EA24" s="50"/>
      <c r="EB24" s="50"/>
      <c r="EC24" s="50"/>
      <c r="ED24" s="50"/>
      <c r="EE24" s="50"/>
      <c r="EF24" s="50"/>
      <c r="EG24" s="50"/>
      <c r="EH24" s="50"/>
      <c r="EI24" s="50"/>
      <c r="EJ24" s="50"/>
      <c r="EK24" s="50"/>
      <c r="EL24" s="50"/>
      <c r="EM24" s="50"/>
      <c r="EN24" s="50"/>
      <c r="EO24" s="50"/>
      <c r="EP24" s="50"/>
      <c r="EQ24" s="50"/>
      <c r="ER24" s="50"/>
      <c r="ES24" s="50"/>
      <c r="ET24" s="50"/>
      <c r="EU24" s="50"/>
      <c r="EV24" s="50"/>
      <c r="EW24" s="50"/>
      <c r="EX24" s="50"/>
      <c r="EY24" s="50"/>
      <c r="EZ24" s="50"/>
      <c r="FA24" s="50"/>
      <c r="FB24" s="50"/>
      <c r="FC24" s="50"/>
      <c r="FD24" s="50"/>
      <c r="FE24" s="50"/>
      <c r="FF24" s="50"/>
      <c r="FG24" s="50"/>
      <c r="FH24" s="50"/>
      <c r="FI24" s="50"/>
      <c r="FJ24" s="50"/>
      <c r="FK24" s="50"/>
      <c r="FL24" s="50"/>
      <c r="FM24" s="50"/>
      <c r="FN24" s="50"/>
      <c r="FO24" s="50"/>
      <c r="FP24" s="50"/>
      <c r="FQ24" s="50"/>
      <c r="FR24" s="50"/>
      <c r="FS24" s="50"/>
      <c r="FT24" s="50"/>
      <c r="FU24" s="50"/>
      <c r="FV24" s="50"/>
      <c r="FW24" s="50"/>
      <c r="FX24" s="50"/>
      <c r="FY24" s="50"/>
      <c r="FZ24" s="50"/>
      <c r="GA24" s="50"/>
      <c r="GB24" s="50"/>
      <c r="GC24" s="50"/>
      <c r="GD24" s="50"/>
      <c r="GE24" s="50"/>
      <c r="GF24" s="50"/>
      <c r="GG24" s="50"/>
      <c r="GH24" s="50"/>
      <c r="GI24" s="50"/>
      <c r="GJ24" s="50"/>
      <c r="GK24" s="50"/>
      <c r="GL24" s="50"/>
    </row>
    <row r="25" spans="1:194" ht="14.85" customHeight="1" x14ac:dyDescent="0.2">
      <c r="A25" s="26"/>
      <c r="B25" s="436" t="s">
        <v>115</v>
      </c>
      <c r="C25" s="42"/>
      <c r="D25" s="49">
        <f>SUM(D26:D31)</f>
        <v>0</v>
      </c>
      <c r="E25" s="49">
        <f>SUM(E26:E31)</f>
        <v>0</v>
      </c>
      <c r="F25" s="49">
        <f>SUM(F26:F31)</f>
        <v>0</v>
      </c>
      <c r="G25" s="49">
        <f>SUM(G26:G31)</f>
        <v>0</v>
      </c>
      <c r="H25" s="50"/>
      <c r="I25" s="49">
        <f>SUM(I26:I31)</f>
        <v>0</v>
      </c>
      <c r="J25" s="49">
        <f>SUM(J26:J31)</f>
        <v>0</v>
      </c>
      <c r="K25" s="49">
        <f>SUM(K26:K31)</f>
        <v>0</v>
      </c>
      <c r="L25" s="49">
        <f>SUM(L26:L31)</f>
        <v>0</v>
      </c>
      <c r="M25" s="50"/>
      <c r="N25" s="49">
        <f>SUM(N26:N31)</f>
        <v>0</v>
      </c>
      <c r="O25" s="49">
        <f>SUM(O26:O31)</f>
        <v>0</v>
      </c>
      <c r="P25" s="49">
        <f>SUM(P26:P31)</f>
        <v>0</v>
      </c>
      <c r="Q25" s="49">
        <f>SUM(Q26:Q31)</f>
        <v>0</v>
      </c>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50"/>
      <c r="BC25" s="50"/>
      <c r="BD25" s="50"/>
      <c r="BE25" s="50"/>
      <c r="BF25" s="50"/>
      <c r="BG25" s="50"/>
      <c r="BH25" s="50"/>
      <c r="BI25" s="50"/>
      <c r="BJ25" s="50"/>
      <c r="BK25" s="50"/>
      <c r="BL25" s="50"/>
      <c r="BM25" s="50"/>
      <c r="BN25" s="50"/>
      <c r="BO25" s="50"/>
      <c r="BP25" s="50"/>
      <c r="BQ25" s="50"/>
      <c r="BR25" s="50"/>
      <c r="BS25" s="50"/>
      <c r="BT25" s="50"/>
      <c r="BU25" s="50"/>
      <c r="BV25" s="50"/>
      <c r="BW25" s="50"/>
      <c r="BX25" s="50"/>
      <c r="BY25" s="50"/>
      <c r="BZ25" s="50"/>
      <c r="CA25" s="50"/>
      <c r="CB25" s="50"/>
      <c r="CC25" s="50"/>
      <c r="CD25" s="50"/>
      <c r="CE25" s="50"/>
      <c r="CF25" s="50"/>
      <c r="CG25" s="50"/>
      <c r="CH25" s="50"/>
      <c r="CI25" s="50"/>
      <c r="CJ25" s="50"/>
      <c r="CK25" s="50"/>
      <c r="CL25" s="50"/>
      <c r="CM25" s="50"/>
      <c r="CN25" s="50"/>
      <c r="CO25" s="50"/>
      <c r="CP25" s="50"/>
      <c r="CQ25" s="50"/>
      <c r="CR25" s="50"/>
      <c r="CS25" s="50"/>
      <c r="CT25" s="50"/>
      <c r="CU25" s="50"/>
      <c r="CV25" s="50"/>
      <c r="CW25" s="50"/>
      <c r="CX25" s="50"/>
      <c r="CY25" s="50"/>
      <c r="CZ25" s="50"/>
      <c r="DA25" s="50"/>
      <c r="DB25" s="50"/>
      <c r="DC25" s="50"/>
      <c r="DD25" s="50"/>
      <c r="DE25" s="50"/>
      <c r="DF25" s="50"/>
      <c r="DG25" s="50"/>
      <c r="DH25" s="50"/>
      <c r="DI25" s="50"/>
      <c r="DJ25" s="50"/>
      <c r="DK25" s="50"/>
      <c r="DL25" s="50"/>
      <c r="DM25" s="50"/>
      <c r="DN25" s="50"/>
      <c r="DO25" s="50"/>
      <c r="DP25" s="50"/>
      <c r="DQ25" s="50"/>
      <c r="DR25" s="50"/>
      <c r="DS25" s="50"/>
      <c r="DT25" s="50"/>
      <c r="DU25" s="50"/>
      <c r="DV25" s="50"/>
      <c r="DW25" s="50"/>
      <c r="DX25" s="50"/>
      <c r="DY25" s="50"/>
      <c r="DZ25" s="50"/>
      <c r="EA25" s="50"/>
      <c r="EB25" s="50"/>
      <c r="EC25" s="50"/>
      <c r="ED25" s="50"/>
      <c r="EE25" s="50"/>
      <c r="EF25" s="50"/>
      <c r="EG25" s="50"/>
      <c r="EH25" s="50"/>
      <c r="EI25" s="50"/>
      <c r="EJ25" s="50"/>
      <c r="EK25" s="50"/>
      <c r="EL25" s="50"/>
      <c r="EM25" s="50"/>
      <c r="EN25" s="50"/>
      <c r="EO25" s="50"/>
      <c r="EP25" s="50"/>
      <c r="EQ25" s="50"/>
      <c r="ER25" s="50"/>
      <c r="ES25" s="50"/>
      <c r="ET25" s="50"/>
      <c r="EU25" s="50"/>
      <c r="EV25" s="50"/>
      <c r="EW25" s="50"/>
      <c r="EX25" s="50"/>
      <c r="EY25" s="50"/>
      <c r="EZ25" s="50"/>
      <c r="FA25" s="50"/>
      <c r="FB25" s="50"/>
      <c r="FC25" s="50"/>
      <c r="FD25" s="50"/>
      <c r="FE25" s="50"/>
      <c r="FF25" s="50"/>
      <c r="FG25" s="50"/>
      <c r="FH25" s="50"/>
      <c r="FI25" s="50"/>
      <c r="FJ25" s="50"/>
      <c r="FK25" s="50"/>
      <c r="FL25" s="50"/>
      <c r="FM25" s="50"/>
      <c r="FN25" s="50"/>
      <c r="FO25" s="50"/>
      <c r="FP25" s="50"/>
      <c r="FQ25" s="50"/>
      <c r="FR25" s="50"/>
      <c r="FS25" s="50"/>
      <c r="FT25" s="50"/>
      <c r="FU25" s="50"/>
      <c r="FV25" s="50"/>
      <c r="FW25" s="50"/>
      <c r="FX25" s="50"/>
      <c r="FY25" s="50"/>
      <c r="FZ25" s="50"/>
      <c r="GA25" s="50"/>
      <c r="GB25" s="50"/>
      <c r="GC25" s="50"/>
      <c r="GD25" s="50"/>
      <c r="GE25" s="50"/>
      <c r="GF25" s="50"/>
      <c r="GG25" s="50"/>
      <c r="GH25" s="50"/>
      <c r="GI25" s="50"/>
      <c r="GJ25" s="50"/>
      <c r="GK25" s="50"/>
      <c r="GL25" s="50"/>
    </row>
    <row r="26" spans="1:194" ht="14.85" customHeight="1" x14ac:dyDescent="0.2">
      <c r="A26" s="26"/>
      <c r="B26" s="432" t="s">
        <v>116</v>
      </c>
      <c r="C26" s="42"/>
      <c r="D26" s="51"/>
      <c r="E26" s="51"/>
      <c r="F26" s="51"/>
      <c r="G26" s="51"/>
      <c r="H26" s="50"/>
      <c r="I26" s="51"/>
      <c r="J26" s="51"/>
      <c r="K26" s="51"/>
      <c r="L26" s="51"/>
      <c r="M26" s="50"/>
      <c r="N26" s="51"/>
      <c r="O26" s="51"/>
      <c r="P26" s="51"/>
      <c r="Q26" s="51"/>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50"/>
      <c r="BJ26" s="50"/>
      <c r="BK26" s="50"/>
      <c r="BL26" s="50"/>
      <c r="BM26" s="50"/>
      <c r="BN26" s="50"/>
      <c r="BO26" s="50"/>
      <c r="BP26" s="50"/>
      <c r="BQ26" s="50"/>
      <c r="BR26" s="50"/>
      <c r="BS26" s="50"/>
      <c r="BT26" s="50"/>
      <c r="BU26" s="50"/>
      <c r="BV26" s="50"/>
      <c r="BW26" s="50"/>
      <c r="BX26" s="50"/>
      <c r="BY26" s="50"/>
      <c r="BZ26" s="50"/>
      <c r="CA26" s="50"/>
      <c r="CB26" s="50"/>
      <c r="CC26" s="50"/>
      <c r="CD26" s="50"/>
      <c r="CE26" s="50"/>
      <c r="CF26" s="50"/>
      <c r="CG26" s="50"/>
      <c r="CH26" s="50"/>
      <c r="CI26" s="50"/>
      <c r="CJ26" s="50"/>
      <c r="CK26" s="50"/>
      <c r="CL26" s="50"/>
      <c r="CM26" s="50"/>
      <c r="CN26" s="50"/>
      <c r="CO26" s="50"/>
      <c r="CP26" s="50"/>
      <c r="CQ26" s="50"/>
      <c r="CR26" s="50"/>
      <c r="CS26" s="50"/>
      <c r="CT26" s="50"/>
      <c r="CU26" s="50"/>
      <c r="CV26" s="50"/>
      <c r="CW26" s="50"/>
      <c r="CX26" s="50"/>
      <c r="CY26" s="50"/>
      <c r="CZ26" s="50"/>
      <c r="DA26" s="50"/>
      <c r="DB26" s="50"/>
      <c r="DC26" s="50"/>
      <c r="DD26" s="50"/>
      <c r="DE26" s="50"/>
      <c r="DF26" s="50"/>
      <c r="DG26" s="50"/>
      <c r="DH26" s="50"/>
      <c r="DI26" s="50"/>
      <c r="DJ26" s="50"/>
      <c r="DK26" s="50"/>
      <c r="DL26" s="50"/>
      <c r="DM26" s="50"/>
      <c r="DN26" s="50"/>
      <c r="DO26" s="50"/>
      <c r="DP26" s="50"/>
      <c r="DQ26" s="50"/>
      <c r="DR26" s="50"/>
      <c r="DS26" s="50"/>
      <c r="DT26" s="50"/>
      <c r="DU26" s="50"/>
      <c r="DV26" s="50"/>
      <c r="DW26" s="50"/>
      <c r="DX26" s="50"/>
      <c r="DY26" s="50"/>
      <c r="DZ26" s="50"/>
      <c r="EA26" s="50"/>
      <c r="EB26" s="50"/>
      <c r="EC26" s="50"/>
      <c r="ED26" s="50"/>
      <c r="EE26" s="50"/>
      <c r="EF26" s="50"/>
      <c r="EG26" s="50"/>
      <c r="EH26" s="50"/>
      <c r="EI26" s="50"/>
      <c r="EJ26" s="50"/>
      <c r="EK26" s="50"/>
      <c r="EL26" s="50"/>
      <c r="EM26" s="50"/>
      <c r="EN26" s="50"/>
      <c r="EO26" s="50"/>
      <c r="EP26" s="50"/>
      <c r="EQ26" s="50"/>
      <c r="ER26" s="50"/>
      <c r="ES26" s="50"/>
      <c r="ET26" s="50"/>
      <c r="EU26" s="50"/>
      <c r="EV26" s="50"/>
      <c r="EW26" s="50"/>
      <c r="EX26" s="50"/>
      <c r="EY26" s="50"/>
      <c r="EZ26" s="50"/>
      <c r="FA26" s="50"/>
      <c r="FB26" s="50"/>
      <c r="FC26" s="50"/>
      <c r="FD26" s="50"/>
      <c r="FE26" s="50"/>
      <c r="FF26" s="50"/>
      <c r="FG26" s="50"/>
      <c r="FH26" s="50"/>
      <c r="FI26" s="50"/>
      <c r="FJ26" s="50"/>
      <c r="FK26" s="50"/>
      <c r="FL26" s="50"/>
      <c r="FM26" s="50"/>
      <c r="FN26" s="50"/>
      <c r="FO26" s="50"/>
      <c r="FP26" s="50"/>
      <c r="FQ26" s="50"/>
      <c r="FR26" s="50"/>
      <c r="FS26" s="50"/>
      <c r="FT26" s="50"/>
      <c r="FU26" s="50"/>
      <c r="FV26" s="50"/>
      <c r="FW26" s="50"/>
      <c r="FX26" s="50"/>
      <c r="FY26" s="50"/>
      <c r="FZ26" s="50"/>
      <c r="GA26" s="50"/>
      <c r="GB26" s="50"/>
      <c r="GC26" s="50"/>
      <c r="GD26" s="50"/>
      <c r="GE26" s="50"/>
      <c r="GF26" s="50"/>
      <c r="GG26" s="50"/>
      <c r="GH26" s="50"/>
      <c r="GI26" s="50"/>
      <c r="GJ26" s="50"/>
      <c r="GK26" s="50"/>
      <c r="GL26" s="50"/>
    </row>
    <row r="27" spans="1:194" ht="14.85" customHeight="1" x14ac:dyDescent="0.2">
      <c r="A27" s="26"/>
      <c r="B27" s="432" t="s">
        <v>117</v>
      </c>
      <c r="C27" s="42"/>
      <c r="D27" s="51"/>
      <c r="E27" s="51"/>
      <c r="F27" s="51"/>
      <c r="G27" s="51"/>
      <c r="H27" s="50"/>
      <c r="I27" s="51"/>
      <c r="J27" s="51"/>
      <c r="K27" s="51"/>
      <c r="L27" s="51"/>
      <c r="M27" s="50"/>
      <c r="N27" s="51"/>
      <c r="O27" s="51"/>
      <c r="P27" s="51"/>
      <c r="Q27" s="51"/>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0"/>
      <c r="CK27" s="50"/>
      <c r="CL27" s="50"/>
      <c r="CM27" s="50"/>
      <c r="CN27" s="50"/>
      <c r="CO27" s="50"/>
      <c r="CP27" s="50"/>
      <c r="CQ27" s="50"/>
      <c r="CR27" s="50"/>
      <c r="CS27" s="50"/>
      <c r="CT27" s="50"/>
      <c r="CU27" s="50"/>
      <c r="CV27" s="50"/>
      <c r="CW27" s="50"/>
      <c r="CX27" s="50"/>
      <c r="CY27" s="50"/>
      <c r="CZ27" s="50"/>
      <c r="DA27" s="50"/>
      <c r="DB27" s="50"/>
      <c r="DC27" s="50"/>
      <c r="DD27" s="50"/>
      <c r="DE27" s="50"/>
      <c r="DF27" s="50"/>
      <c r="DG27" s="50"/>
      <c r="DH27" s="50"/>
      <c r="DI27" s="50"/>
      <c r="DJ27" s="50"/>
      <c r="DK27" s="50"/>
      <c r="DL27" s="50"/>
      <c r="DM27" s="50"/>
      <c r="DN27" s="50"/>
      <c r="DO27" s="50"/>
      <c r="DP27" s="50"/>
      <c r="DQ27" s="50"/>
      <c r="DR27" s="50"/>
      <c r="DS27" s="50"/>
      <c r="DT27" s="50"/>
      <c r="DU27" s="50"/>
      <c r="DV27" s="50"/>
      <c r="DW27" s="50"/>
      <c r="DX27" s="50"/>
      <c r="DY27" s="50"/>
      <c r="DZ27" s="50"/>
      <c r="EA27" s="50"/>
      <c r="EB27" s="50"/>
      <c r="EC27" s="50"/>
      <c r="ED27" s="50"/>
      <c r="EE27" s="50"/>
      <c r="EF27" s="50"/>
      <c r="EG27" s="50"/>
      <c r="EH27" s="50"/>
      <c r="EI27" s="50"/>
      <c r="EJ27" s="50"/>
      <c r="EK27" s="50"/>
      <c r="EL27" s="50"/>
      <c r="EM27" s="50"/>
      <c r="EN27" s="50"/>
      <c r="EO27" s="50"/>
      <c r="EP27" s="50"/>
      <c r="EQ27" s="50"/>
      <c r="ER27" s="50"/>
      <c r="ES27" s="50"/>
      <c r="ET27" s="50"/>
      <c r="EU27" s="50"/>
      <c r="EV27" s="50"/>
      <c r="EW27" s="50"/>
      <c r="EX27" s="50"/>
      <c r="EY27" s="50"/>
      <c r="EZ27" s="50"/>
      <c r="FA27" s="50"/>
      <c r="FB27" s="50"/>
      <c r="FC27" s="50"/>
      <c r="FD27" s="50"/>
      <c r="FE27" s="50"/>
      <c r="FF27" s="50"/>
      <c r="FG27" s="50"/>
      <c r="FH27" s="50"/>
      <c r="FI27" s="50"/>
      <c r="FJ27" s="50"/>
      <c r="FK27" s="50"/>
      <c r="FL27" s="50"/>
      <c r="FM27" s="50"/>
      <c r="FN27" s="50"/>
      <c r="FO27" s="50"/>
      <c r="FP27" s="50"/>
      <c r="FQ27" s="50"/>
      <c r="FR27" s="50"/>
      <c r="FS27" s="50"/>
      <c r="FT27" s="50"/>
      <c r="FU27" s="50"/>
      <c r="FV27" s="50"/>
      <c r="FW27" s="50"/>
      <c r="FX27" s="50"/>
      <c r="FY27" s="50"/>
      <c r="FZ27" s="50"/>
      <c r="GA27" s="50"/>
      <c r="GB27" s="50"/>
      <c r="GC27" s="50"/>
      <c r="GD27" s="50"/>
      <c r="GE27" s="50"/>
      <c r="GF27" s="50"/>
      <c r="GG27" s="50"/>
      <c r="GH27" s="50"/>
      <c r="GI27" s="50"/>
      <c r="GJ27" s="50"/>
      <c r="GK27" s="50"/>
      <c r="GL27" s="50"/>
    </row>
    <row r="28" spans="1:194" ht="14.85" customHeight="1" x14ac:dyDescent="0.2">
      <c r="A28" s="26"/>
      <c r="B28" s="434" t="s">
        <v>118</v>
      </c>
      <c r="C28" s="52"/>
      <c r="D28" s="51"/>
      <c r="E28" s="51"/>
      <c r="F28" s="51"/>
      <c r="G28" s="51"/>
      <c r="H28" s="50"/>
      <c r="I28" s="51"/>
      <c r="J28" s="51"/>
      <c r="K28" s="51"/>
      <c r="L28" s="51"/>
      <c r="M28" s="50"/>
      <c r="N28" s="51"/>
      <c r="O28" s="51"/>
      <c r="P28" s="51"/>
      <c r="Q28" s="51"/>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c r="BF28" s="50"/>
      <c r="BG28" s="50"/>
      <c r="BH28" s="50"/>
      <c r="BI28" s="50"/>
      <c r="BJ28" s="50"/>
      <c r="BK28" s="50"/>
      <c r="BL28" s="50"/>
      <c r="BM28" s="50"/>
      <c r="BN28" s="50"/>
      <c r="BO28" s="50"/>
      <c r="BP28" s="50"/>
      <c r="BQ28" s="50"/>
      <c r="BR28" s="50"/>
      <c r="BS28" s="50"/>
      <c r="BT28" s="50"/>
      <c r="BU28" s="50"/>
      <c r="BV28" s="50"/>
      <c r="BW28" s="50"/>
      <c r="BX28" s="50"/>
      <c r="BY28" s="50"/>
      <c r="BZ28" s="50"/>
      <c r="CA28" s="50"/>
      <c r="CB28" s="50"/>
      <c r="CC28" s="50"/>
      <c r="CD28" s="50"/>
      <c r="CE28" s="50"/>
      <c r="CF28" s="50"/>
      <c r="CG28" s="50"/>
      <c r="CH28" s="50"/>
      <c r="CI28" s="50"/>
      <c r="CJ28" s="50"/>
      <c r="CK28" s="50"/>
      <c r="CL28" s="50"/>
      <c r="CM28" s="50"/>
      <c r="CN28" s="50"/>
      <c r="CO28" s="50"/>
      <c r="CP28" s="50"/>
      <c r="CQ28" s="50"/>
      <c r="CR28" s="50"/>
      <c r="CS28" s="50"/>
      <c r="CT28" s="50"/>
      <c r="CU28" s="50"/>
      <c r="CV28" s="50"/>
      <c r="CW28" s="50"/>
      <c r="CX28" s="50"/>
      <c r="CY28" s="50"/>
      <c r="CZ28" s="50"/>
      <c r="DA28" s="50"/>
      <c r="DB28" s="50"/>
      <c r="DC28" s="50"/>
      <c r="DD28" s="50"/>
      <c r="DE28" s="50"/>
      <c r="DF28" s="50"/>
      <c r="DG28" s="50"/>
      <c r="DH28" s="50"/>
      <c r="DI28" s="50"/>
      <c r="DJ28" s="50"/>
      <c r="DK28" s="50"/>
      <c r="DL28" s="50"/>
      <c r="DM28" s="50"/>
      <c r="DN28" s="50"/>
      <c r="DO28" s="50"/>
      <c r="DP28" s="50"/>
      <c r="DQ28" s="50"/>
      <c r="DR28" s="50"/>
      <c r="DS28" s="50"/>
      <c r="DT28" s="50"/>
      <c r="DU28" s="50"/>
      <c r="DV28" s="50"/>
      <c r="DW28" s="50"/>
      <c r="DX28" s="50"/>
      <c r="DY28" s="50"/>
      <c r="DZ28" s="50"/>
      <c r="EA28" s="50"/>
      <c r="EB28" s="50"/>
      <c r="EC28" s="50"/>
      <c r="ED28" s="50"/>
      <c r="EE28" s="50"/>
      <c r="EF28" s="50"/>
      <c r="EG28" s="50"/>
      <c r="EH28" s="50"/>
      <c r="EI28" s="50"/>
      <c r="EJ28" s="50"/>
      <c r="EK28" s="50"/>
      <c r="EL28" s="50"/>
      <c r="EM28" s="50"/>
      <c r="EN28" s="50"/>
      <c r="EO28" s="50"/>
      <c r="EP28" s="50"/>
      <c r="EQ28" s="50"/>
      <c r="ER28" s="50"/>
      <c r="ES28" s="50"/>
      <c r="ET28" s="50"/>
      <c r="EU28" s="50"/>
      <c r="EV28" s="50"/>
      <c r="EW28" s="50"/>
      <c r="EX28" s="50"/>
      <c r="EY28" s="50"/>
      <c r="EZ28" s="50"/>
      <c r="FA28" s="50"/>
      <c r="FB28" s="50"/>
      <c r="FC28" s="50"/>
      <c r="FD28" s="50"/>
      <c r="FE28" s="50"/>
      <c r="FF28" s="50"/>
      <c r="FG28" s="50"/>
      <c r="FH28" s="50"/>
      <c r="FI28" s="50"/>
      <c r="FJ28" s="50"/>
      <c r="FK28" s="50"/>
      <c r="FL28" s="50"/>
      <c r="FM28" s="50"/>
      <c r="FN28" s="50"/>
      <c r="FO28" s="50"/>
      <c r="FP28" s="50"/>
      <c r="FQ28" s="50"/>
      <c r="FR28" s="50"/>
      <c r="FS28" s="50"/>
      <c r="FT28" s="50"/>
      <c r="FU28" s="50"/>
      <c r="FV28" s="50"/>
      <c r="FW28" s="50"/>
      <c r="FX28" s="50"/>
      <c r="FY28" s="50"/>
      <c r="FZ28" s="50"/>
      <c r="GA28" s="50"/>
      <c r="GB28" s="50"/>
      <c r="GC28" s="50"/>
      <c r="GD28" s="50"/>
      <c r="GE28" s="50"/>
      <c r="GF28" s="50"/>
      <c r="GG28" s="50"/>
      <c r="GH28" s="50"/>
      <c r="GI28" s="50"/>
      <c r="GJ28" s="50"/>
      <c r="GK28" s="50"/>
      <c r="GL28" s="50"/>
    </row>
    <row r="29" spans="1:194" ht="14.85" customHeight="1" x14ac:dyDescent="0.2">
      <c r="A29" s="26"/>
      <c r="B29" s="432" t="s">
        <v>119</v>
      </c>
      <c r="C29" s="42"/>
      <c r="D29" s="51"/>
      <c r="E29" s="51"/>
      <c r="F29" s="51"/>
      <c r="G29" s="51"/>
      <c r="H29" s="50"/>
      <c r="I29" s="51"/>
      <c r="J29" s="51"/>
      <c r="K29" s="51"/>
      <c r="L29" s="51"/>
      <c r="M29" s="50"/>
      <c r="N29" s="51"/>
      <c r="O29" s="51"/>
      <c r="P29" s="51"/>
      <c r="Q29" s="51"/>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0"/>
      <c r="AT29" s="50"/>
      <c r="AU29" s="50"/>
      <c r="AV29" s="50"/>
      <c r="AW29" s="50"/>
      <c r="AX29" s="50"/>
      <c r="AY29" s="50"/>
      <c r="AZ29" s="50"/>
      <c r="BA29" s="50"/>
      <c r="BB29" s="50"/>
      <c r="BC29" s="50"/>
      <c r="BD29" s="50"/>
      <c r="BE29" s="50"/>
      <c r="BF29" s="50"/>
      <c r="BG29" s="50"/>
      <c r="BH29" s="50"/>
      <c r="BI29" s="50"/>
      <c r="BJ29" s="50"/>
      <c r="BK29" s="50"/>
      <c r="BL29" s="50"/>
      <c r="BM29" s="50"/>
      <c r="BN29" s="50"/>
      <c r="BO29" s="50"/>
      <c r="BP29" s="50"/>
      <c r="BQ29" s="50"/>
      <c r="BR29" s="50"/>
      <c r="BS29" s="50"/>
      <c r="BT29" s="50"/>
      <c r="BU29" s="50"/>
      <c r="BV29" s="50"/>
      <c r="BW29" s="50"/>
      <c r="BX29" s="50"/>
      <c r="BY29" s="50"/>
      <c r="BZ29" s="50"/>
      <c r="CA29" s="50"/>
      <c r="CB29" s="50"/>
      <c r="CC29" s="50"/>
      <c r="CD29" s="50"/>
      <c r="CE29" s="50"/>
      <c r="CF29" s="50"/>
      <c r="CG29" s="50"/>
      <c r="CH29" s="50"/>
      <c r="CI29" s="50"/>
      <c r="CJ29" s="50"/>
      <c r="CK29" s="50"/>
      <c r="CL29" s="50"/>
      <c r="CM29" s="50"/>
      <c r="CN29" s="50"/>
      <c r="CO29" s="50"/>
      <c r="CP29" s="50"/>
      <c r="CQ29" s="50"/>
      <c r="CR29" s="50"/>
      <c r="CS29" s="50"/>
      <c r="CT29" s="50"/>
      <c r="CU29" s="50"/>
      <c r="CV29" s="50"/>
      <c r="CW29" s="50"/>
      <c r="CX29" s="50"/>
      <c r="CY29" s="50"/>
      <c r="CZ29" s="50"/>
      <c r="DA29" s="50"/>
      <c r="DB29" s="50"/>
      <c r="DC29" s="50"/>
      <c r="DD29" s="50"/>
      <c r="DE29" s="50"/>
      <c r="DF29" s="50"/>
      <c r="DG29" s="50"/>
      <c r="DH29" s="50"/>
      <c r="DI29" s="50"/>
      <c r="DJ29" s="50"/>
      <c r="DK29" s="50"/>
      <c r="DL29" s="50"/>
      <c r="DM29" s="50"/>
      <c r="DN29" s="50"/>
      <c r="DO29" s="50"/>
      <c r="DP29" s="50"/>
      <c r="DQ29" s="50"/>
      <c r="DR29" s="50"/>
      <c r="DS29" s="50"/>
      <c r="DT29" s="50"/>
      <c r="DU29" s="50"/>
      <c r="DV29" s="50"/>
      <c r="DW29" s="50"/>
      <c r="DX29" s="50"/>
      <c r="DY29" s="50"/>
      <c r="DZ29" s="50"/>
      <c r="EA29" s="50"/>
      <c r="EB29" s="50"/>
      <c r="EC29" s="50"/>
      <c r="ED29" s="50"/>
      <c r="EE29" s="50"/>
      <c r="EF29" s="50"/>
      <c r="EG29" s="50"/>
      <c r="EH29" s="50"/>
      <c r="EI29" s="50"/>
      <c r="EJ29" s="50"/>
      <c r="EK29" s="50"/>
      <c r="EL29" s="50"/>
      <c r="EM29" s="50"/>
      <c r="EN29" s="50"/>
      <c r="EO29" s="50"/>
      <c r="EP29" s="50"/>
      <c r="EQ29" s="50"/>
      <c r="ER29" s="50"/>
      <c r="ES29" s="50"/>
      <c r="ET29" s="50"/>
      <c r="EU29" s="50"/>
      <c r="EV29" s="50"/>
      <c r="EW29" s="50"/>
      <c r="EX29" s="50"/>
      <c r="EY29" s="50"/>
      <c r="EZ29" s="50"/>
      <c r="FA29" s="50"/>
      <c r="FB29" s="50"/>
      <c r="FC29" s="50"/>
      <c r="FD29" s="50"/>
      <c r="FE29" s="50"/>
      <c r="FF29" s="50"/>
      <c r="FG29" s="50"/>
      <c r="FH29" s="50"/>
      <c r="FI29" s="50"/>
      <c r="FJ29" s="50"/>
      <c r="FK29" s="50"/>
      <c r="FL29" s="50"/>
      <c r="FM29" s="50"/>
      <c r="FN29" s="50"/>
      <c r="FO29" s="50"/>
      <c r="FP29" s="50"/>
      <c r="FQ29" s="50"/>
      <c r="FR29" s="50"/>
      <c r="FS29" s="50"/>
      <c r="FT29" s="50"/>
      <c r="FU29" s="50"/>
      <c r="FV29" s="50"/>
      <c r="FW29" s="50"/>
      <c r="FX29" s="50"/>
      <c r="FY29" s="50"/>
      <c r="FZ29" s="50"/>
      <c r="GA29" s="50"/>
      <c r="GB29" s="50"/>
      <c r="GC29" s="50"/>
      <c r="GD29" s="50"/>
      <c r="GE29" s="50"/>
      <c r="GF29" s="50"/>
      <c r="GG29" s="50"/>
      <c r="GH29" s="50"/>
      <c r="GI29" s="50"/>
      <c r="GJ29" s="50"/>
      <c r="GK29" s="50"/>
      <c r="GL29" s="50"/>
    </row>
    <row r="30" spans="1:194" ht="14.85" customHeight="1" x14ac:dyDescent="0.2">
      <c r="A30" s="26"/>
      <c r="B30" s="432" t="s">
        <v>120</v>
      </c>
      <c r="C30" s="42"/>
      <c r="D30" s="51"/>
      <c r="E30" s="51"/>
      <c r="F30" s="51"/>
      <c r="G30" s="51"/>
      <c r="H30" s="50"/>
      <c r="I30" s="51"/>
      <c r="J30" s="51"/>
      <c r="K30" s="51"/>
      <c r="L30" s="51"/>
      <c r="M30" s="50"/>
      <c r="N30" s="51"/>
      <c r="O30" s="51"/>
      <c r="P30" s="51"/>
      <c r="Q30" s="51"/>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0"/>
      <c r="BM30" s="50"/>
      <c r="BN30" s="50"/>
      <c r="BO30" s="50"/>
      <c r="BP30" s="50"/>
      <c r="BQ30" s="50"/>
      <c r="BR30" s="50"/>
      <c r="BS30" s="50"/>
      <c r="BT30" s="50"/>
      <c r="BU30" s="50"/>
      <c r="BV30" s="50"/>
      <c r="BW30" s="50"/>
      <c r="BX30" s="50"/>
      <c r="BY30" s="50"/>
      <c r="BZ30" s="50"/>
      <c r="CA30" s="50"/>
      <c r="CB30" s="50"/>
      <c r="CC30" s="50"/>
      <c r="CD30" s="50"/>
      <c r="CE30" s="50"/>
      <c r="CF30" s="50"/>
      <c r="CG30" s="50"/>
      <c r="CH30" s="50"/>
      <c r="CI30" s="50"/>
      <c r="CJ30" s="50"/>
      <c r="CK30" s="50"/>
      <c r="CL30" s="50"/>
      <c r="CM30" s="50"/>
      <c r="CN30" s="50"/>
      <c r="CO30" s="50"/>
      <c r="CP30" s="50"/>
      <c r="CQ30" s="50"/>
      <c r="CR30" s="50"/>
      <c r="CS30" s="50"/>
      <c r="CT30" s="50"/>
      <c r="CU30" s="50"/>
      <c r="CV30" s="50"/>
      <c r="CW30" s="50"/>
      <c r="CX30" s="50"/>
      <c r="CY30" s="50"/>
      <c r="CZ30" s="50"/>
      <c r="DA30" s="50"/>
      <c r="DB30" s="50"/>
      <c r="DC30" s="50"/>
      <c r="DD30" s="50"/>
      <c r="DE30" s="50"/>
      <c r="DF30" s="50"/>
      <c r="DG30" s="50"/>
      <c r="DH30" s="50"/>
      <c r="DI30" s="50"/>
      <c r="DJ30" s="50"/>
      <c r="DK30" s="50"/>
      <c r="DL30" s="50"/>
      <c r="DM30" s="50"/>
      <c r="DN30" s="50"/>
      <c r="DO30" s="50"/>
      <c r="DP30" s="50"/>
      <c r="DQ30" s="50"/>
      <c r="DR30" s="50"/>
      <c r="DS30" s="50"/>
      <c r="DT30" s="50"/>
      <c r="DU30" s="50"/>
      <c r="DV30" s="50"/>
      <c r="DW30" s="50"/>
      <c r="DX30" s="50"/>
      <c r="DY30" s="50"/>
      <c r="DZ30" s="50"/>
      <c r="EA30" s="50"/>
      <c r="EB30" s="50"/>
      <c r="EC30" s="50"/>
      <c r="ED30" s="50"/>
      <c r="EE30" s="50"/>
      <c r="EF30" s="50"/>
      <c r="EG30" s="50"/>
      <c r="EH30" s="50"/>
      <c r="EI30" s="50"/>
      <c r="EJ30" s="50"/>
      <c r="EK30" s="50"/>
      <c r="EL30" s="50"/>
      <c r="EM30" s="50"/>
      <c r="EN30" s="50"/>
      <c r="EO30" s="50"/>
      <c r="EP30" s="50"/>
      <c r="EQ30" s="50"/>
      <c r="ER30" s="50"/>
      <c r="ES30" s="50"/>
      <c r="ET30" s="50"/>
      <c r="EU30" s="50"/>
      <c r="EV30" s="50"/>
      <c r="EW30" s="50"/>
      <c r="EX30" s="50"/>
      <c r="EY30" s="50"/>
      <c r="EZ30" s="50"/>
      <c r="FA30" s="50"/>
      <c r="FB30" s="50"/>
      <c r="FC30" s="50"/>
      <c r="FD30" s="50"/>
      <c r="FE30" s="50"/>
      <c r="FF30" s="50"/>
      <c r="FG30" s="50"/>
      <c r="FH30" s="50"/>
      <c r="FI30" s="50"/>
      <c r="FJ30" s="50"/>
      <c r="FK30" s="50"/>
      <c r="FL30" s="50"/>
      <c r="FM30" s="50"/>
      <c r="FN30" s="50"/>
      <c r="FO30" s="50"/>
      <c r="FP30" s="50"/>
      <c r="FQ30" s="50"/>
      <c r="FR30" s="50"/>
      <c r="FS30" s="50"/>
      <c r="FT30" s="50"/>
      <c r="FU30" s="50"/>
      <c r="FV30" s="50"/>
      <c r="FW30" s="50"/>
      <c r="FX30" s="50"/>
      <c r="FY30" s="50"/>
      <c r="FZ30" s="50"/>
      <c r="GA30" s="50"/>
      <c r="GB30" s="50"/>
      <c r="GC30" s="50"/>
      <c r="GD30" s="50"/>
      <c r="GE30" s="50"/>
      <c r="GF30" s="50"/>
      <c r="GG30" s="50"/>
      <c r="GH30" s="50"/>
      <c r="GI30" s="50"/>
      <c r="GJ30" s="50"/>
      <c r="GK30" s="50"/>
      <c r="GL30" s="50"/>
    </row>
    <row r="31" spans="1:194" ht="14.85" customHeight="1" x14ac:dyDescent="0.2">
      <c r="A31" s="26"/>
      <c r="B31" s="432" t="s">
        <v>121</v>
      </c>
      <c r="C31" s="42"/>
      <c r="D31" s="51"/>
      <c r="E31" s="51"/>
      <c r="F31" s="51"/>
      <c r="G31" s="51"/>
      <c r="H31" s="50"/>
      <c r="I31" s="51"/>
      <c r="J31" s="51"/>
      <c r="K31" s="51"/>
      <c r="L31" s="51"/>
      <c r="M31" s="50"/>
      <c r="N31" s="51"/>
      <c r="O31" s="51"/>
      <c r="P31" s="51"/>
      <c r="Q31" s="51"/>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c r="AV31" s="50"/>
      <c r="AW31" s="50"/>
      <c r="AX31" s="50"/>
      <c r="AY31" s="50"/>
      <c r="AZ31" s="50"/>
      <c r="BA31" s="50"/>
      <c r="BB31" s="50"/>
      <c r="BC31" s="50"/>
      <c r="BD31" s="50"/>
      <c r="BE31" s="50"/>
      <c r="BF31" s="50"/>
      <c r="BG31" s="50"/>
      <c r="BH31" s="50"/>
      <c r="BI31" s="50"/>
      <c r="BJ31" s="50"/>
      <c r="BK31" s="50"/>
      <c r="BL31" s="50"/>
      <c r="BM31" s="50"/>
      <c r="BN31" s="50"/>
      <c r="BO31" s="50"/>
      <c r="BP31" s="50"/>
      <c r="BQ31" s="50"/>
      <c r="BR31" s="50"/>
      <c r="BS31" s="50"/>
      <c r="BT31" s="50"/>
      <c r="BU31" s="50"/>
      <c r="BV31" s="50"/>
      <c r="BW31" s="50"/>
      <c r="BX31" s="50"/>
      <c r="BY31" s="50"/>
      <c r="BZ31" s="50"/>
      <c r="CA31" s="50"/>
      <c r="CB31" s="50"/>
      <c r="CC31" s="50"/>
      <c r="CD31" s="50"/>
      <c r="CE31" s="50"/>
      <c r="CF31" s="50"/>
      <c r="CG31" s="50"/>
      <c r="CH31" s="50"/>
      <c r="CI31" s="50"/>
      <c r="CJ31" s="50"/>
      <c r="CK31" s="50"/>
      <c r="CL31" s="50"/>
      <c r="CM31" s="50"/>
      <c r="CN31" s="50"/>
      <c r="CO31" s="50"/>
      <c r="CP31" s="50"/>
      <c r="CQ31" s="50"/>
      <c r="CR31" s="50"/>
      <c r="CS31" s="50"/>
      <c r="CT31" s="50"/>
      <c r="CU31" s="50"/>
      <c r="CV31" s="50"/>
      <c r="CW31" s="50"/>
      <c r="CX31" s="50"/>
      <c r="CY31" s="50"/>
      <c r="CZ31" s="50"/>
      <c r="DA31" s="50"/>
      <c r="DB31" s="50"/>
      <c r="DC31" s="50"/>
      <c r="DD31" s="50"/>
      <c r="DE31" s="50"/>
      <c r="DF31" s="50"/>
      <c r="DG31" s="50"/>
      <c r="DH31" s="50"/>
      <c r="DI31" s="50"/>
      <c r="DJ31" s="50"/>
      <c r="DK31" s="50"/>
      <c r="DL31" s="50"/>
      <c r="DM31" s="50"/>
      <c r="DN31" s="50"/>
      <c r="DO31" s="50"/>
      <c r="DP31" s="50"/>
      <c r="DQ31" s="50"/>
      <c r="DR31" s="50"/>
      <c r="DS31" s="50"/>
      <c r="DT31" s="50"/>
      <c r="DU31" s="50"/>
      <c r="DV31" s="50"/>
      <c r="DW31" s="50"/>
      <c r="DX31" s="50"/>
      <c r="DY31" s="50"/>
      <c r="DZ31" s="50"/>
      <c r="EA31" s="50"/>
      <c r="EB31" s="50"/>
      <c r="EC31" s="50"/>
      <c r="ED31" s="50"/>
      <c r="EE31" s="50"/>
      <c r="EF31" s="50"/>
      <c r="EG31" s="50"/>
      <c r="EH31" s="50"/>
      <c r="EI31" s="50"/>
      <c r="EJ31" s="50"/>
      <c r="EK31" s="50"/>
      <c r="EL31" s="50"/>
      <c r="EM31" s="50"/>
      <c r="EN31" s="50"/>
      <c r="EO31" s="50"/>
      <c r="EP31" s="50"/>
      <c r="EQ31" s="50"/>
      <c r="ER31" s="50"/>
      <c r="ES31" s="50"/>
      <c r="ET31" s="50"/>
      <c r="EU31" s="50"/>
      <c r="EV31" s="50"/>
      <c r="EW31" s="50"/>
      <c r="EX31" s="50"/>
      <c r="EY31" s="50"/>
      <c r="EZ31" s="50"/>
      <c r="FA31" s="50"/>
      <c r="FB31" s="50"/>
      <c r="FC31" s="50"/>
      <c r="FD31" s="50"/>
      <c r="FE31" s="50"/>
      <c r="FF31" s="50"/>
      <c r="FG31" s="50"/>
      <c r="FH31" s="50"/>
      <c r="FI31" s="50"/>
      <c r="FJ31" s="50"/>
      <c r="FK31" s="50"/>
      <c r="FL31" s="50"/>
      <c r="FM31" s="50"/>
      <c r="FN31" s="50"/>
      <c r="FO31" s="50"/>
      <c r="FP31" s="50"/>
      <c r="FQ31" s="50"/>
      <c r="FR31" s="50"/>
      <c r="FS31" s="50"/>
      <c r="FT31" s="50"/>
      <c r="FU31" s="50"/>
      <c r="FV31" s="50"/>
      <c r="FW31" s="50"/>
      <c r="FX31" s="50"/>
      <c r="FY31" s="50"/>
      <c r="FZ31" s="50"/>
      <c r="GA31" s="50"/>
      <c r="GB31" s="50"/>
      <c r="GC31" s="50"/>
      <c r="GD31" s="50"/>
      <c r="GE31" s="50"/>
      <c r="GF31" s="50"/>
      <c r="GG31" s="50"/>
      <c r="GH31" s="50"/>
      <c r="GI31" s="50"/>
      <c r="GJ31" s="50"/>
      <c r="GK31" s="50"/>
      <c r="GL31" s="50"/>
    </row>
    <row r="32" spans="1:194" ht="14.85" customHeight="1" x14ac:dyDescent="0.2">
      <c r="A32" s="26"/>
      <c r="B32" s="431" t="s">
        <v>122</v>
      </c>
      <c r="C32" s="42"/>
      <c r="D32" s="49">
        <f>D33+D39+D47+D51</f>
        <v>0</v>
      </c>
      <c r="E32" s="49">
        <f>E33+E39+E47+E51</f>
        <v>0</v>
      </c>
      <c r="F32" s="49">
        <f>F33+F39+F47+F51</f>
        <v>0</v>
      </c>
      <c r="G32" s="49">
        <f>G33+G39+G47+G51</f>
        <v>0</v>
      </c>
      <c r="H32" s="50"/>
      <c r="I32" s="49">
        <f>I33+I39+I47+I51</f>
        <v>0</v>
      </c>
      <c r="J32" s="49">
        <f>J33+J39+J47+J51</f>
        <v>0</v>
      </c>
      <c r="K32" s="49">
        <f>K33+K39+K47+K51</f>
        <v>0</v>
      </c>
      <c r="L32" s="49">
        <f>L33+L39+L47+L51</f>
        <v>0</v>
      </c>
      <c r="M32" s="50"/>
      <c r="N32" s="49">
        <f>N33+N39+N47+N51</f>
        <v>0</v>
      </c>
      <c r="O32" s="49">
        <f>O33+O39+O47+O51</f>
        <v>0</v>
      </c>
      <c r="P32" s="49">
        <f>P33+P39+P47+P51</f>
        <v>0</v>
      </c>
      <c r="Q32" s="49">
        <f>Q33+Q39+Q47+Q51</f>
        <v>0</v>
      </c>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0"/>
      <c r="BM32" s="50"/>
      <c r="BN32" s="50"/>
      <c r="BO32" s="50"/>
      <c r="BP32" s="50"/>
      <c r="BQ32" s="50"/>
      <c r="BR32" s="50"/>
      <c r="BS32" s="50"/>
      <c r="BT32" s="50"/>
      <c r="BU32" s="50"/>
      <c r="BV32" s="50"/>
      <c r="BW32" s="50"/>
      <c r="BX32" s="50"/>
      <c r="BY32" s="50"/>
      <c r="BZ32" s="50"/>
      <c r="CA32" s="50"/>
      <c r="CB32" s="50"/>
      <c r="CC32" s="50"/>
      <c r="CD32" s="50"/>
      <c r="CE32" s="50"/>
      <c r="CF32" s="50"/>
      <c r="CG32" s="50"/>
      <c r="CH32" s="50"/>
      <c r="CI32" s="50"/>
      <c r="CJ32" s="50"/>
      <c r="CK32" s="50"/>
      <c r="CL32" s="50"/>
      <c r="CM32" s="50"/>
      <c r="CN32" s="50"/>
      <c r="CO32" s="50"/>
      <c r="CP32" s="50"/>
      <c r="CQ32" s="50"/>
      <c r="CR32" s="50"/>
      <c r="CS32" s="50"/>
      <c r="CT32" s="50"/>
      <c r="CU32" s="50"/>
      <c r="CV32" s="50"/>
      <c r="CW32" s="50"/>
      <c r="CX32" s="50"/>
      <c r="CY32" s="50"/>
      <c r="CZ32" s="50"/>
      <c r="DA32" s="50"/>
      <c r="DB32" s="50"/>
      <c r="DC32" s="50"/>
      <c r="DD32" s="50"/>
      <c r="DE32" s="50"/>
      <c r="DF32" s="50"/>
      <c r="DG32" s="50"/>
      <c r="DH32" s="50"/>
      <c r="DI32" s="50"/>
      <c r="DJ32" s="50"/>
      <c r="DK32" s="50"/>
      <c r="DL32" s="50"/>
      <c r="DM32" s="50"/>
      <c r="DN32" s="50"/>
      <c r="DO32" s="50"/>
      <c r="DP32" s="50"/>
      <c r="DQ32" s="50"/>
      <c r="DR32" s="50"/>
      <c r="DS32" s="50"/>
      <c r="DT32" s="50"/>
      <c r="DU32" s="50"/>
      <c r="DV32" s="50"/>
      <c r="DW32" s="50"/>
      <c r="DX32" s="50"/>
      <c r="DY32" s="50"/>
      <c r="DZ32" s="50"/>
      <c r="EA32" s="50"/>
      <c r="EB32" s="50"/>
      <c r="EC32" s="50"/>
      <c r="ED32" s="50"/>
      <c r="EE32" s="50"/>
      <c r="EF32" s="50"/>
      <c r="EG32" s="50"/>
      <c r="EH32" s="50"/>
      <c r="EI32" s="50"/>
      <c r="EJ32" s="50"/>
      <c r="EK32" s="50"/>
      <c r="EL32" s="50"/>
      <c r="EM32" s="50"/>
      <c r="EN32" s="50"/>
      <c r="EO32" s="50"/>
      <c r="EP32" s="50"/>
      <c r="EQ32" s="50"/>
      <c r="ER32" s="50"/>
      <c r="ES32" s="50"/>
      <c r="ET32" s="50"/>
      <c r="EU32" s="50"/>
      <c r="EV32" s="50"/>
      <c r="EW32" s="50"/>
      <c r="EX32" s="50"/>
      <c r="EY32" s="50"/>
      <c r="EZ32" s="50"/>
      <c r="FA32" s="50"/>
      <c r="FB32" s="50"/>
      <c r="FC32" s="50"/>
      <c r="FD32" s="50"/>
      <c r="FE32" s="50"/>
      <c r="FF32" s="50"/>
      <c r="FG32" s="50"/>
      <c r="FH32" s="50"/>
      <c r="FI32" s="50"/>
      <c r="FJ32" s="50"/>
      <c r="FK32" s="50"/>
      <c r="FL32" s="50"/>
      <c r="FM32" s="50"/>
      <c r="FN32" s="50"/>
      <c r="FO32" s="50"/>
      <c r="FP32" s="50"/>
      <c r="FQ32" s="50"/>
      <c r="FR32" s="50"/>
      <c r="FS32" s="50"/>
      <c r="FT32" s="50"/>
      <c r="FU32" s="50"/>
      <c r="FV32" s="50"/>
      <c r="FW32" s="50"/>
      <c r="FX32" s="50"/>
      <c r="FY32" s="50"/>
      <c r="FZ32" s="50"/>
      <c r="GA32" s="50"/>
      <c r="GB32" s="50"/>
      <c r="GC32" s="50"/>
      <c r="GD32" s="50"/>
      <c r="GE32" s="50"/>
      <c r="GF32" s="50"/>
      <c r="GG32" s="50"/>
      <c r="GH32" s="50"/>
      <c r="GI32" s="50"/>
      <c r="GJ32" s="50"/>
      <c r="GK32" s="50"/>
      <c r="GL32" s="50"/>
    </row>
    <row r="33" spans="1:194" ht="14.85" customHeight="1" x14ac:dyDescent="0.2">
      <c r="A33" s="26"/>
      <c r="B33" s="436" t="s">
        <v>123</v>
      </c>
      <c r="C33" s="42"/>
      <c r="D33" s="49">
        <f>SUM(D34:D38)</f>
        <v>0</v>
      </c>
      <c r="E33" s="49">
        <f>SUM(E34:E38)</f>
        <v>0</v>
      </c>
      <c r="F33" s="49">
        <f>SUM(F34:F38)</f>
        <v>0</v>
      </c>
      <c r="G33" s="49">
        <f>SUM(G34:G38)</f>
        <v>0</v>
      </c>
      <c r="H33" s="50"/>
      <c r="I33" s="49">
        <f>SUM(I34:I38)</f>
        <v>0</v>
      </c>
      <c r="J33" s="49">
        <f>SUM(J34:J38)</f>
        <v>0</v>
      </c>
      <c r="K33" s="49">
        <f>SUM(K34:K38)</f>
        <v>0</v>
      </c>
      <c r="L33" s="49">
        <f>SUM(L34:L38)</f>
        <v>0</v>
      </c>
      <c r="M33" s="50"/>
      <c r="N33" s="49">
        <f>SUM(N34:N38)</f>
        <v>0</v>
      </c>
      <c r="O33" s="49">
        <f>SUM(O34:O38)</f>
        <v>0</v>
      </c>
      <c r="P33" s="49">
        <f>SUM(P34:P38)</f>
        <v>0</v>
      </c>
      <c r="Q33" s="49">
        <f>SUM(Q34:Q38)</f>
        <v>0</v>
      </c>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c r="BF33" s="50"/>
      <c r="BG33" s="50"/>
      <c r="BH33" s="50"/>
      <c r="BI33" s="50"/>
      <c r="BJ33" s="50"/>
      <c r="BK33" s="50"/>
      <c r="BL33" s="50"/>
      <c r="BM33" s="50"/>
      <c r="BN33" s="50"/>
      <c r="BO33" s="50"/>
      <c r="BP33" s="50"/>
      <c r="BQ33" s="50"/>
      <c r="BR33" s="50"/>
      <c r="BS33" s="50"/>
      <c r="BT33" s="50"/>
      <c r="BU33" s="50"/>
      <c r="BV33" s="50"/>
      <c r="BW33" s="50"/>
      <c r="BX33" s="50"/>
      <c r="BY33" s="50"/>
      <c r="BZ33" s="50"/>
      <c r="CA33" s="50"/>
      <c r="CB33" s="50"/>
      <c r="CC33" s="50"/>
      <c r="CD33" s="50"/>
      <c r="CE33" s="50"/>
      <c r="CF33" s="50"/>
      <c r="CG33" s="50"/>
      <c r="CH33" s="50"/>
      <c r="CI33" s="50"/>
      <c r="CJ33" s="50"/>
      <c r="CK33" s="50"/>
      <c r="CL33" s="50"/>
      <c r="CM33" s="50"/>
      <c r="CN33" s="50"/>
      <c r="CO33" s="50"/>
      <c r="CP33" s="50"/>
      <c r="CQ33" s="50"/>
      <c r="CR33" s="50"/>
      <c r="CS33" s="50"/>
      <c r="CT33" s="50"/>
      <c r="CU33" s="50"/>
      <c r="CV33" s="50"/>
      <c r="CW33" s="50"/>
      <c r="CX33" s="50"/>
      <c r="CY33" s="50"/>
      <c r="CZ33" s="50"/>
      <c r="DA33" s="50"/>
      <c r="DB33" s="50"/>
      <c r="DC33" s="50"/>
      <c r="DD33" s="50"/>
      <c r="DE33" s="50"/>
      <c r="DF33" s="50"/>
      <c r="DG33" s="50"/>
      <c r="DH33" s="50"/>
      <c r="DI33" s="50"/>
      <c r="DJ33" s="50"/>
      <c r="DK33" s="50"/>
      <c r="DL33" s="50"/>
      <c r="DM33" s="50"/>
      <c r="DN33" s="50"/>
      <c r="DO33" s="50"/>
      <c r="DP33" s="50"/>
      <c r="DQ33" s="50"/>
      <c r="DR33" s="50"/>
      <c r="DS33" s="50"/>
      <c r="DT33" s="50"/>
      <c r="DU33" s="50"/>
      <c r="DV33" s="50"/>
      <c r="DW33" s="50"/>
      <c r="DX33" s="50"/>
      <c r="DY33" s="50"/>
      <c r="DZ33" s="50"/>
      <c r="EA33" s="50"/>
      <c r="EB33" s="50"/>
      <c r="EC33" s="50"/>
      <c r="ED33" s="50"/>
      <c r="EE33" s="50"/>
      <c r="EF33" s="50"/>
      <c r="EG33" s="50"/>
      <c r="EH33" s="50"/>
      <c r="EI33" s="50"/>
      <c r="EJ33" s="50"/>
      <c r="EK33" s="50"/>
      <c r="EL33" s="50"/>
      <c r="EM33" s="50"/>
      <c r="EN33" s="50"/>
      <c r="EO33" s="50"/>
      <c r="EP33" s="50"/>
      <c r="EQ33" s="50"/>
      <c r="ER33" s="50"/>
      <c r="ES33" s="50"/>
      <c r="ET33" s="50"/>
      <c r="EU33" s="50"/>
      <c r="EV33" s="50"/>
      <c r="EW33" s="50"/>
      <c r="EX33" s="50"/>
      <c r="EY33" s="50"/>
      <c r="EZ33" s="50"/>
      <c r="FA33" s="50"/>
      <c r="FB33" s="50"/>
      <c r="FC33" s="50"/>
      <c r="FD33" s="50"/>
      <c r="FE33" s="50"/>
      <c r="FF33" s="50"/>
      <c r="FG33" s="50"/>
      <c r="FH33" s="50"/>
      <c r="FI33" s="50"/>
      <c r="FJ33" s="50"/>
      <c r="FK33" s="50"/>
      <c r="FL33" s="50"/>
      <c r="FM33" s="50"/>
      <c r="FN33" s="50"/>
      <c r="FO33" s="50"/>
      <c r="FP33" s="50"/>
      <c r="FQ33" s="50"/>
      <c r="FR33" s="50"/>
      <c r="FS33" s="50"/>
      <c r="FT33" s="50"/>
      <c r="FU33" s="50"/>
      <c r="FV33" s="50"/>
      <c r="FW33" s="50"/>
      <c r="FX33" s="50"/>
      <c r="FY33" s="50"/>
      <c r="FZ33" s="50"/>
      <c r="GA33" s="50"/>
      <c r="GB33" s="50"/>
      <c r="GC33" s="50"/>
      <c r="GD33" s="50"/>
      <c r="GE33" s="50"/>
      <c r="GF33" s="50"/>
      <c r="GG33" s="50"/>
      <c r="GH33" s="50"/>
      <c r="GI33" s="50"/>
      <c r="GJ33" s="50"/>
      <c r="GK33" s="50"/>
      <c r="GL33" s="50"/>
    </row>
    <row r="34" spans="1:194" ht="14.85" customHeight="1" x14ac:dyDescent="0.2">
      <c r="A34" s="26"/>
      <c r="B34" s="432" t="s">
        <v>65</v>
      </c>
      <c r="C34" s="42"/>
      <c r="D34" s="51"/>
      <c r="E34" s="51"/>
      <c r="F34" s="51"/>
      <c r="G34" s="51"/>
      <c r="H34" s="50"/>
      <c r="I34" s="51"/>
      <c r="J34" s="51"/>
      <c r="K34" s="51"/>
      <c r="L34" s="51"/>
      <c r="M34" s="50"/>
      <c r="N34" s="51"/>
      <c r="O34" s="51"/>
      <c r="P34" s="51"/>
      <c r="Q34" s="51"/>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c r="DJ34" s="50"/>
      <c r="DK34" s="50"/>
      <c r="DL34" s="50"/>
      <c r="DM34" s="50"/>
      <c r="DN34" s="50"/>
      <c r="DO34" s="50"/>
      <c r="DP34" s="50"/>
      <c r="DQ34" s="50"/>
      <c r="DR34" s="50"/>
      <c r="DS34" s="50"/>
      <c r="DT34" s="50"/>
      <c r="DU34" s="50"/>
      <c r="DV34" s="50"/>
      <c r="DW34" s="50"/>
      <c r="DX34" s="50"/>
      <c r="DY34" s="50"/>
      <c r="DZ34" s="50"/>
      <c r="EA34" s="50"/>
      <c r="EB34" s="50"/>
      <c r="EC34" s="50"/>
      <c r="ED34" s="50"/>
      <c r="EE34" s="50"/>
      <c r="EF34" s="50"/>
      <c r="EG34" s="50"/>
      <c r="EH34" s="50"/>
      <c r="EI34" s="50"/>
      <c r="EJ34" s="50"/>
      <c r="EK34" s="50"/>
      <c r="EL34" s="50"/>
      <c r="EM34" s="50"/>
      <c r="EN34" s="50"/>
      <c r="EO34" s="50"/>
      <c r="EP34" s="50"/>
      <c r="EQ34" s="50"/>
      <c r="ER34" s="50"/>
      <c r="ES34" s="50"/>
      <c r="ET34" s="50"/>
      <c r="EU34" s="50"/>
      <c r="EV34" s="50"/>
      <c r="EW34" s="50"/>
      <c r="EX34" s="50"/>
      <c r="EY34" s="50"/>
      <c r="EZ34" s="50"/>
      <c r="FA34" s="50"/>
      <c r="FB34" s="50"/>
      <c r="FC34" s="50"/>
      <c r="FD34" s="50"/>
      <c r="FE34" s="50"/>
      <c r="FF34" s="50"/>
      <c r="FG34" s="50"/>
      <c r="FH34" s="50"/>
      <c r="FI34" s="50"/>
      <c r="FJ34" s="50"/>
      <c r="FK34" s="50"/>
      <c r="FL34" s="50"/>
      <c r="FM34" s="50"/>
      <c r="FN34" s="50"/>
      <c r="FO34" s="50"/>
      <c r="FP34" s="50"/>
      <c r="FQ34" s="50"/>
      <c r="FR34" s="50"/>
      <c r="FS34" s="50"/>
      <c r="FT34" s="50"/>
      <c r="FU34" s="50"/>
      <c r="FV34" s="50"/>
      <c r="FW34" s="50"/>
      <c r="FX34" s="50"/>
      <c r="FY34" s="50"/>
      <c r="FZ34" s="50"/>
      <c r="GA34" s="50"/>
      <c r="GB34" s="50"/>
      <c r="GC34" s="50"/>
      <c r="GD34" s="50"/>
      <c r="GE34" s="50"/>
      <c r="GF34" s="50"/>
      <c r="GG34" s="50"/>
      <c r="GH34" s="50"/>
      <c r="GI34" s="50"/>
      <c r="GJ34" s="50"/>
      <c r="GK34" s="50"/>
      <c r="GL34" s="50"/>
    </row>
    <row r="35" spans="1:194" ht="14.85" customHeight="1" x14ac:dyDescent="0.2">
      <c r="A35" s="26"/>
      <c r="B35" s="432" t="s">
        <v>124</v>
      </c>
      <c r="C35" s="42"/>
      <c r="D35" s="51"/>
      <c r="E35" s="51"/>
      <c r="F35" s="51"/>
      <c r="G35" s="51"/>
      <c r="H35" s="50"/>
      <c r="I35" s="51"/>
      <c r="J35" s="51"/>
      <c r="K35" s="51"/>
      <c r="L35" s="51"/>
      <c r="M35" s="50"/>
      <c r="N35" s="51"/>
      <c r="O35" s="51"/>
      <c r="P35" s="51"/>
      <c r="Q35" s="51"/>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c r="AX35" s="50"/>
      <c r="AY35" s="50"/>
      <c r="AZ35" s="50"/>
      <c r="BA35" s="50"/>
      <c r="BB35" s="50"/>
      <c r="BC35" s="50"/>
      <c r="BD35" s="50"/>
      <c r="BE35" s="50"/>
      <c r="BF35" s="50"/>
      <c r="BG35" s="50"/>
      <c r="BH35" s="50"/>
      <c r="BI35" s="50"/>
      <c r="BJ35" s="50"/>
      <c r="BK35" s="50"/>
      <c r="BL35" s="50"/>
      <c r="BM35" s="50"/>
      <c r="BN35" s="50"/>
      <c r="BO35" s="50"/>
      <c r="BP35" s="50"/>
      <c r="BQ35" s="50"/>
      <c r="BR35" s="50"/>
      <c r="BS35" s="50"/>
      <c r="BT35" s="50"/>
      <c r="BU35" s="50"/>
      <c r="BV35" s="50"/>
      <c r="BW35" s="50"/>
      <c r="BX35" s="50"/>
      <c r="BY35" s="50"/>
      <c r="BZ35" s="50"/>
      <c r="CA35" s="50"/>
      <c r="CB35" s="50"/>
      <c r="CC35" s="50"/>
      <c r="CD35" s="50"/>
      <c r="CE35" s="50"/>
      <c r="CF35" s="50"/>
      <c r="CG35" s="50"/>
      <c r="CH35" s="50"/>
      <c r="CI35" s="50"/>
      <c r="CJ35" s="50"/>
      <c r="CK35" s="50"/>
      <c r="CL35" s="50"/>
      <c r="CM35" s="50"/>
      <c r="CN35" s="50"/>
      <c r="CO35" s="50"/>
      <c r="CP35" s="50"/>
      <c r="CQ35" s="50"/>
      <c r="CR35" s="50"/>
      <c r="CS35" s="50"/>
      <c r="CT35" s="50"/>
      <c r="CU35" s="50"/>
      <c r="CV35" s="50"/>
      <c r="CW35" s="50"/>
      <c r="CX35" s="50"/>
      <c r="CY35" s="50"/>
      <c r="CZ35" s="50"/>
      <c r="DA35" s="50"/>
      <c r="DB35" s="50"/>
      <c r="DC35" s="50"/>
      <c r="DD35" s="50"/>
      <c r="DE35" s="50"/>
      <c r="DF35" s="50"/>
      <c r="DG35" s="50"/>
      <c r="DH35" s="50"/>
      <c r="DI35" s="50"/>
      <c r="DJ35" s="50"/>
      <c r="DK35" s="50"/>
      <c r="DL35" s="50"/>
      <c r="DM35" s="50"/>
      <c r="DN35" s="50"/>
      <c r="DO35" s="50"/>
      <c r="DP35" s="50"/>
      <c r="DQ35" s="50"/>
      <c r="DR35" s="50"/>
      <c r="DS35" s="50"/>
      <c r="DT35" s="50"/>
      <c r="DU35" s="50"/>
      <c r="DV35" s="50"/>
      <c r="DW35" s="50"/>
      <c r="DX35" s="50"/>
      <c r="DY35" s="50"/>
      <c r="DZ35" s="50"/>
      <c r="EA35" s="50"/>
      <c r="EB35" s="50"/>
      <c r="EC35" s="50"/>
      <c r="ED35" s="50"/>
      <c r="EE35" s="50"/>
      <c r="EF35" s="50"/>
      <c r="EG35" s="50"/>
      <c r="EH35" s="50"/>
      <c r="EI35" s="50"/>
      <c r="EJ35" s="50"/>
      <c r="EK35" s="50"/>
      <c r="EL35" s="50"/>
      <c r="EM35" s="50"/>
      <c r="EN35" s="50"/>
      <c r="EO35" s="50"/>
      <c r="EP35" s="50"/>
      <c r="EQ35" s="50"/>
      <c r="ER35" s="50"/>
      <c r="ES35" s="50"/>
      <c r="ET35" s="50"/>
      <c r="EU35" s="50"/>
      <c r="EV35" s="50"/>
      <c r="EW35" s="50"/>
      <c r="EX35" s="50"/>
      <c r="EY35" s="50"/>
      <c r="EZ35" s="50"/>
      <c r="FA35" s="50"/>
      <c r="FB35" s="50"/>
      <c r="FC35" s="50"/>
      <c r="FD35" s="50"/>
      <c r="FE35" s="50"/>
      <c r="FF35" s="50"/>
      <c r="FG35" s="50"/>
      <c r="FH35" s="50"/>
      <c r="FI35" s="50"/>
      <c r="FJ35" s="50"/>
      <c r="FK35" s="50"/>
      <c r="FL35" s="50"/>
      <c r="FM35" s="50"/>
      <c r="FN35" s="50"/>
      <c r="FO35" s="50"/>
      <c r="FP35" s="50"/>
      <c r="FQ35" s="50"/>
      <c r="FR35" s="50"/>
      <c r="FS35" s="50"/>
      <c r="FT35" s="50"/>
      <c r="FU35" s="50"/>
      <c r="FV35" s="50"/>
      <c r="FW35" s="50"/>
      <c r="FX35" s="50"/>
      <c r="FY35" s="50"/>
      <c r="FZ35" s="50"/>
      <c r="GA35" s="50"/>
      <c r="GB35" s="50"/>
      <c r="GC35" s="50"/>
      <c r="GD35" s="50"/>
      <c r="GE35" s="50"/>
      <c r="GF35" s="50"/>
      <c r="GG35" s="50"/>
      <c r="GH35" s="50"/>
      <c r="GI35" s="50"/>
      <c r="GJ35" s="50"/>
      <c r="GK35" s="50"/>
      <c r="GL35" s="50"/>
    </row>
    <row r="36" spans="1:194" ht="14.85" customHeight="1" x14ac:dyDescent="0.2">
      <c r="A36" s="26"/>
      <c r="B36" s="432" t="s">
        <v>125</v>
      </c>
      <c r="C36" s="42"/>
      <c r="D36" s="51"/>
      <c r="E36" s="51"/>
      <c r="F36" s="51"/>
      <c r="G36" s="51"/>
      <c r="H36" s="50"/>
      <c r="I36" s="51"/>
      <c r="J36" s="51"/>
      <c r="K36" s="51"/>
      <c r="L36" s="51"/>
      <c r="M36" s="50"/>
      <c r="N36" s="51"/>
      <c r="O36" s="51"/>
      <c r="P36" s="51"/>
      <c r="Q36" s="51"/>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c r="BW36" s="50"/>
      <c r="BX36" s="50"/>
      <c r="BY36" s="50"/>
      <c r="BZ36" s="50"/>
      <c r="CA36" s="50"/>
      <c r="CB36" s="50"/>
      <c r="CC36" s="50"/>
      <c r="CD36" s="50"/>
      <c r="CE36" s="50"/>
      <c r="CF36" s="50"/>
      <c r="CG36" s="50"/>
      <c r="CH36" s="50"/>
      <c r="CI36" s="50"/>
      <c r="CJ36" s="50"/>
      <c r="CK36" s="50"/>
      <c r="CL36" s="50"/>
      <c r="CM36" s="50"/>
      <c r="CN36" s="50"/>
      <c r="CO36" s="50"/>
      <c r="CP36" s="50"/>
      <c r="CQ36" s="50"/>
      <c r="CR36" s="50"/>
      <c r="CS36" s="50"/>
      <c r="CT36" s="50"/>
      <c r="CU36" s="50"/>
      <c r="CV36" s="50"/>
      <c r="CW36" s="50"/>
      <c r="CX36" s="50"/>
      <c r="CY36" s="50"/>
      <c r="CZ36" s="50"/>
      <c r="DA36" s="50"/>
      <c r="DB36" s="50"/>
      <c r="DC36" s="50"/>
      <c r="DD36" s="50"/>
      <c r="DE36" s="50"/>
      <c r="DF36" s="50"/>
      <c r="DG36" s="50"/>
      <c r="DH36" s="50"/>
      <c r="DI36" s="50"/>
      <c r="DJ36" s="50"/>
      <c r="DK36" s="50"/>
      <c r="DL36" s="50"/>
      <c r="DM36" s="50"/>
      <c r="DN36" s="50"/>
      <c r="DO36" s="50"/>
      <c r="DP36" s="50"/>
      <c r="DQ36" s="50"/>
      <c r="DR36" s="50"/>
      <c r="DS36" s="50"/>
      <c r="DT36" s="50"/>
      <c r="DU36" s="50"/>
      <c r="DV36" s="50"/>
      <c r="DW36" s="50"/>
      <c r="DX36" s="50"/>
      <c r="DY36" s="50"/>
      <c r="DZ36" s="50"/>
      <c r="EA36" s="50"/>
      <c r="EB36" s="50"/>
      <c r="EC36" s="50"/>
      <c r="ED36" s="50"/>
      <c r="EE36" s="50"/>
      <c r="EF36" s="50"/>
      <c r="EG36" s="50"/>
      <c r="EH36" s="50"/>
      <c r="EI36" s="50"/>
      <c r="EJ36" s="50"/>
      <c r="EK36" s="50"/>
      <c r="EL36" s="50"/>
      <c r="EM36" s="50"/>
      <c r="EN36" s="50"/>
      <c r="EO36" s="50"/>
      <c r="EP36" s="50"/>
      <c r="EQ36" s="50"/>
      <c r="ER36" s="50"/>
      <c r="ES36" s="50"/>
      <c r="ET36" s="50"/>
      <c r="EU36" s="50"/>
      <c r="EV36" s="50"/>
      <c r="EW36" s="50"/>
      <c r="EX36" s="50"/>
      <c r="EY36" s="50"/>
      <c r="EZ36" s="50"/>
      <c r="FA36" s="50"/>
      <c r="FB36" s="50"/>
      <c r="FC36" s="50"/>
      <c r="FD36" s="50"/>
      <c r="FE36" s="50"/>
      <c r="FF36" s="50"/>
      <c r="FG36" s="50"/>
      <c r="FH36" s="50"/>
      <c r="FI36" s="50"/>
      <c r="FJ36" s="50"/>
      <c r="FK36" s="50"/>
      <c r="FL36" s="50"/>
      <c r="FM36" s="50"/>
      <c r="FN36" s="50"/>
      <c r="FO36" s="50"/>
      <c r="FP36" s="50"/>
      <c r="FQ36" s="50"/>
      <c r="FR36" s="50"/>
      <c r="FS36" s="50"/>
      <c r="FT36" s="50"/>
      <c r="FU36" s="50"/>
      <c r="FV36" s="50"/>
      <c r="FW36" s="50"/>
      <c r="FX36" s="50"/>
      <c r="FY36" s="50"/>
      <c r="FZ36" s="50"/>
      <c r="GA36" s="50"/>
      <c r="GB36" s="50"/>
      <c r="GC36" s="50"/>
      <c r="GD36" s="50"/>
      <c r="GE36" s="50"/>
      <c r="GF36" s="50"/>
      <c r="GG36" s="50"/>
      <c r="GH36" s="50"/>
      <c r="GI36" s="50"/>
      <c r="GJ36" s="50"/>
      <c r="GK36" s="50"/>
      <c r="GL36" s="50"/>
    </row>
    <row r="37" spans="1:194" ht="14.85" customHeight="1" x14ac:dyDescent="0.2">
      <c r="A37" s="26"/>
      <c r="B37" s="432" t="s">
        <v>126</v>
      </c>
      <c r="C37" s="42"/>
      <c r="D37" s="51"/>
      <c r="E37" s="51"/>
      <c r="F37" s="51"/>
      <c r="G37" s="51"/>
      <c r="H37" s="50"/>
      <c r="I37" s="51"/>
      <c r="J37" s="51"/>
      <c r="K37" s="51"/>
      <c r="L37" s="51"/>
      <c r="M37" s="50"/>
      <c r="N37" s="51"/>
      <c r="O37" s="51"/>
      <c r="P37" s="51"/>
      <c r="Q37" s="51"/>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50"/>
      <c r="BL37" s="50"/>
      <c r="BM37" s="50"/>
      <c r="BN37" s="50"/>
      <c r="BO37" s="50"/>
      <c r="BP37" s="50"/>
      <c r="BQ37" s="50"/>
      <c r="BR37" s="50"/>
      <c r="BS37" s="50"/>
      <c r="BT37" s="50"/>
      <c r="BU37" s="50"/>
      <c r="BV37" s="50"/>
      <c r="BW37" s="50"/>
      <c r="BX37" s="50"/>
      <c r="BY37" s="50"/>
      <c r="BZ37" s="50"/>
      <c r="CA37" s="50"/>
      <c r="CB37" s="50"/>
      <c r="CC37" s="50"/>
      <c r="CD37" s="50"/>
      <c r="CE37" s="50"/>
      <c r="CF37" s="50"/>
      <c r="CG37" s="50"/>
      <c r="CH37" s="50"/>
      <c r="CI37" s="50"/>
      <c r="CJ37" s="50"/>
      <c r="CK37" s="50"/>
      <c r="CL37" s="50"/>
      <c r="CM37" s="50"/>
      <c r="CN37" s="50"/>
      <c r="CO37" s="50"/>
      <c r="CP37" s="50"/>
      <c r="CQ37" s="50"/>
      <c r="CR37" s="50"/>
      <c r="CS37" s="50"/>
      <c r="CT37" s="50"/>
      <c r="CU37" s="50"/>
      <c r="CV37" s="50"/>
      <c r="CW37" s="50"/>
      <c r="CX37" s="50"/>
      <c r="CY37" s="50"/>
      <c r="CZ37" s="50"/>
      <c r="DA37" s="50"/>
      <c r="DB37" s="50"/>
      <c r="DC37" s="50"/>
      <c r="DD37" s="50"/>
      <c r="DE37" s="50"/>
      <c r="DF37" s="50"/>
      <c r="DG37" s="50"/>
      <c r="DH37" s="50"/>
      <c r="DI37" s="50"/>
      <c r="DJ37" s="50"/>
      <c r="DK37" s="50"/>
      <c r="DL37" s="50"/>
      <c r="DM37" s="50"/>
      <c r="DN37" s="50"/>
      <c r="DO37" s="50"/>
      <c r="DP37" s="50"/>
      <c r="DQ37" s="50"/>
      <c r="DR37" s="50"/>
      <c r="DS37" s="50"/>
      <c r="DT37" s="50"/>
      <c r="DU37" s="50"/>
      <c r="DV37" s="50"/>
      <c r="DW37" s="50"/>
      <c r="DX37" s="50"/>
      <c r="DY37" s="50"/>
      <c r="DZ37" s="50"/>
      <c r="EA37" s="50"/>
      <c r="EB37" s="50"/>
      <c r="EC37" s="50"/>
      <c r="ED37" s="50"/>
      <c r="EE37" s="50"/>
      <c r="EF37" s="50"/>
      <c r="EG37" s="50"/>
      <c r="EH37" s="50"/>
      <c r="EI37" s="50"/>
      <c r="EJ37" s="50"/>
      <c r="EK37" s="50"/>
      <c r="EL37" s="50"/>
      <c r="EM37" s="50"/>
      <c r="EN37" s="50"/>
      <c r="EO37" s="50"/>
      <c r="EP37" s="50"/>
      <c r="EQ37" s="50"/>
      <c r="ER37" s="50"/>
      <c r="ES37" s="50"/>
      <c r="ET37" s="50"/>
      <c r="EU37" s="50"/>
      <c r="EV37" s="50"/>
      <c r="EW37" s="50"/>
      <c r="EX37" s="50"/>
      <c r="EY37" s="50"/>
      <c r="EZ37" s="50"/>
      <c r="FA37" s="50"/>
      <c r="FB37" s="50"/>
      <c r="FC37" s="50"/>
      <c r="FD37" s="50"/>
      <c r="FE37" s="50"/>
      <c r="FF37" s="50"/>
      <c r="FG37" s="50"/>
      <c r="FH37" s="50"/>
      <c r="FI37" s="50"/>
      <c r="FJ37" s="50"/>
      <c r="FK37" s="50"/>
      <c r="FL37" s="50"/>
      <c r="FM37" s="50"/>
      <c r="FN37" s="50"/>
      <c r="FO37" s="50"/>
      <c r="FP37" s="50"/>
      <c r="FQ37" s="50"/>
      <c r="FR37" s="50"/>
      <c r="FS37" s="50"/>
      <c r="FT37" s="50"/>
      <c r="FU37" s="50"/>
      <c r="FV37" s="50"/>
      <c r="FW37" s="50"/>
      <c r="FX37" s="50"/>
      <c r="FY37" s="50"/>
      <c r="FZ37" s="50"/>
      <c r="GA37" s="50"/>
      <c r="GB37" s="50"/>
      <c r="GC37" s="50"/>
      <c r="GD37" s="50"/>
      <c r="GE37" s="50"/>
      <c r="GF37" s="50"/>
      <c r="GG37" s="50"/>
      <c r="GH37" s="50"/>
      <c r="GI37" s="50"/>
      <c r="GJ37" s="50"/>
      <c r="GK37" s="50"/>
      <c r="GL37" s="50"/>
    </row>
    <row r="38" spans="1:194" ht="14.85" customHeight="1" x14ac:dyDescent="0.2">
      <c r="A38" s="26"/>
      <c r="B38" s="432" t="s">
        <v>108</v>
      </c>
      <c r="C38" s="42"/>
      <c r="D38" s="51"/>
      <c r="E38" s="51"/>
      <c r="F38" s="51"/>
      <c r="G38" s="51"/>
      <c r="H38" s="50"/>
      <c r="I38" s="51"/>
      <c r="J38" s="51"/>
      <c r="K38" s="51"/>
      <c r="L38" s="51"/>
      <c r="M38" s="50"/>
      <c r="N38" s="51"/>
      <c r="O38" s="51"/>
      <c r="P38" s="51"/>
      <c r="Q38" s="51"/>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0"/>
      <c r="BM38" s="50"/>
      <c r="BN38" s="50"/>
      <c r="BO38" s="50"/>
      <c r="BP38" s="50"/>
      <c r="BQ38" s="50"/>
      <c r="BR38" s="50"/>
      <c r="BS38" s="50"/>
      <c r="BT38" s="50"/>
      <c r="BU38" s="50"/>
      <c r="BV38" s="50"/>
      <c r="BW38" s="50"/>
      <c r="BX38" s="50"/>
      <c r="BY38" s="50"/>
      <c r="BZ38" s="50"/>
      <c r="CA38" s="50"/>
      <c r="CB38" s="50"/>
      <c r="CC38" s="50"/>
      <c r="CD38" s="50"/>
      <c r="CE38" s="50"/>
      <c r="CF38" s="50"/>
      <c r="CG38" s="50"/>
      <c r="CH38" s="50"/>
      <c r="CI38" s="50"/>
      <c r="CJ38" s="50"/>
      <c r="CK38" s="50"/>
      <c r="CL38" s="50"/>
      <c r="CM38" s="50"/>
      <c r="CN38" s="50"/>
      <c r="CO38" s="50"/>
      <c r="CP38" s="50"/>
      <c r="CQ38" s="50"/>
      <c r="CR38" s="50"/>
      <c r="CS38" s="50"/>
      <c r="CT38" s="50"/>
      <c r="CU38" s="50"/>
      <c r="CV38" s="50"/>
      <c r="CW38" s="50"/>
      <c r="CX38" s="50"/>
      <c r="CY38" s="50"/>
      <c r="CZ38" s="50"/>
      <c r="DA38" s="50"/>
      <c r="DB38" s="50"/>
      <c r="DC38" s="50"/>
      <c r="DD38" s="50"/>
      <c r="DE38" s="50"/>
      <c r="DF38" s="50"/>
      <c r="DG38" s="50"/>
      <c r="DH38" s="50"/>
      <c r="DI38" s="50"/>
      <c r="DJ38" s="50"/>
      <c r="DK38" s="50"/>
      <c r="DL38" s="50"/>
      <c r="DM38" s="50"/>
      <c r="DN38" s="50"/>
      <c r="DO38" s="50"/>
      <c r="DP38" s="50"/>
      <c r="DQ38" s="50"/>
      <c r="DR38" s="50"/>
      <c r="DS38" s="50"/>
      <c r="DT38" s="50"/>
      <c r="DU38" s="50"/>
      <c r="DV38" s="50"/>
      <c r="DW38" s="50"/>
      <c r="DX38" s="50"/>
      <c r="DY38" s="50"/>
      <c r="DZ38" s="50"/>
      <c r="EA38" s="50"/>
      <c r="EB38" s="50"/>
      <c r="EC38" s="50"/>
      <c r="ED38" s="50"/>
      <c r="EE38" s="50"/>
      <c r="EF38" s="50"/>
      <c r="EG38" s="50"/>
      <c r="EH38" s="50"/>
      <c r="EI38" s="50"/>
      <c r="EJ38" s="50"/>
      <c r="EK38" s="50"/>
      <c r="EL38" s="50"/>
      <c r="EM38" s="50"/>
      <c r="EN38" s="50"/>
      <c r="EO38" s="50"/>
      <c r="EP38" s="50"/>
      <c r="EQ38" s="50"/>
      <c r="ER38" s="50"/>
      <c r="ES38" s="50"/>
      <c r="ET38" s="50"/>
      <c r="EU38" s="50"/>
      <c r="EV38" s="50"/>
      <c r="EW38" s="50"/>
      <c r="EX38" s="50"/>
      <c r="EY38" s="50"/>
      <c r="EZ38" s="50"/>
      <c r="FA38" s="50"/>
      <c r="FB38" s="50"/>
      <c r="FC38" s="50"/>
      <c r="FD38" s="50"/>
      <c r="FE38" s="50"/>
      <c r="FF38" s="50"/>
      <c r="FG38" s="50"/>
      <c r="FH38" s="50"/>
      <c r="FI38" s="50"/>
      <c r="FJ38" s="50"/>
      <c r="FK38" s="50"/>
      <c r="FL38" s="50"/>
      <c r="FM38" s="50"/>
      <c r="FN38" s="50"/>
      <c r="FO38" s="50"/>
      <c r="FP38" s="50"/>
      <c r="FQ38" s="50"/>
      <c r="FR38" s="50"/>
      <c r="FS38" s="50"/>
      <c r="FT38" s="50"/>
      <c r="FU38" s="50"/>
      <c r="FV38" s="50"/>
      <c r="FW38" s="50"/>
      <c r="FX38" s="50"/>
      <c r="FY38" s="50"/>
      <c r="FZ38" s="50"/>
      <c r="GA38" s="50"/>
      <c r="GB38" s="50"/>
      <c r="GC38" s="50"/>
      <c r="GD38" s="50"/>
      <c r="GE38" s="50"/>
      <c r="GF38" s="50"/>
      <c r="GG38" s="50"/>
      <c r="GH38" s="50"/>
      <c r="GI38" s="50"/>
      <c r="GJ38" s="50"/>
      <c r="GK38" s="50"/>
      <c r="GL38" s="50"/>
    </row>
    <row r="39" spans="1:194" ht="14.85" customHeight="1" x14ac:dyDescent="0.2">
      <c r="A39" s="26"/>
      <c r="B39" s="436" t="s">
        <v>127</v>
      </c>
      <c r="C39" s="42"/>
      <c r="D39" s="49">
        <f>SUM(D40:D46)</f>
        <v>0</v>
      </c>
      <c r="E39" s="49">
        <f>SUM(E40:E46)</f>
        <v>0</v>
      </c>
      <c r="F39" s="49">
        <f>SUM(F40:F46)</f>
        <v>0</v>
      </c>
      <c r="G39" s="49">
        <f>SUM(G40:G46)</f>
        <v>0</v>
      </c>
      <c r="H39" s="50"/>
      <c r="I39" s="49">
        <f>SUM(I40:I46)</f>
        <v>0</v>
      </c>
      <c r="J39" s="49">
        <f>SUM(J40:J46)</f>
        <v>0</v>
      </c>
      <c r="K39" s="49">
        <f>SUM(K40:K46)</f>
        <v>0</v>
      </c>
      <c r="L39" s="49">
        <f>SUM(L40:L46)</f>
        <v>0</v>
      </c>
      <c r="M39" s="50"/>
      <c r="N39" s="49">
        <f>SUM(N40:N46)</f>
        <v>0</v>
      </c>
      <c r="O39" s="49">
        <f>SUM(O40:O46)</f>
        <v>0</v>
      </c>
      <c r="P39" s="49">
        <f>SUM(P40:P46)</f>
        <v>0</v>
      </c>
      <c r="Q39" s="49">
        <f>SUM(Q40:Q46)</f>
        <v>0</v>
      </c>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c r="BF39" s="50"/>
      <c r="BG39" s="50"/>
      <c r="BH39" s="50"/>
      <c r="BI39" s="50"/>
      <c r="BJ39" s="50"/>
      <c r="BK39" s="50"/>
      <c r="BL39" s="50"/>
      <c r="BM39" s="50"/>
      <c r="BN39" s="50"/>
      <c r="BO39" s="50"/>
      <c r="BP39" s="50"/>
      <c r="BQ39" s="50"/>
      <c r="BR39" s="50"/>
      <c r="BS39" s="50"/>
      <c r="BT39" s="50"/>
      <c r="BU39" s="50"/>
      <c r="BV39" s="50"/>
      <c r="BW39" s="50"/>
      <c r="BX39" s="50"/>
      <c r="BY39" s="50"/>
      <c r="BZ39" s="50"/>
      <c r="CA39" s="50"/>
      <c r="CB39" s="50"/>
      <c r="CC39" s="50"/>
      <c r="CD39" s="50"/>
      <c r="CE39" s="50"/>
      <c r="CF39" s="50"/>
      <c r="CG39" s="50"/>
      <c r="CH39" s="50"/>
      <c r="CI39" s="50"/>
      <c r="CJ39" s="50"/>
      <c r="CK39" s="50"/>
      <c r="CL39" s="50"/>
      <c r="CM39" s="50"/>
      <c r="CN39" s="50"/>
      <c r="CO39" s="50"/>
      <c r="CP39" s="50"/>
      <c r="CQ39" s="50"/>
      <c r="CR39" s="50"/>
      <c r="CS39" s="50"/>
      <c r="CT39" s="50"/>
      <c r="CU39" s="50"/>
      <c r="CV39" s="50"/>
      <c r="CW39" s="50"/>
      <c r="CX39" s="50"/>
      <c r="CY39" s="50"/>
      <c r="CZ39" s="50"/>
      <c r="DA39" s="50"/>
      <c r="DB39" s="50"/>
      <c r="DC39" s="50"/>
      <c r="DD39" s="50"/>
      <c r="DE39" s="50"/>
      <c r="DF39" s="50"/>
      <c r="DG39" s="50"/>
      <c r="DH39" s="50"/>
      <c r="DI39" s="50"/>
      <c r="DJ39" s="50"/>
      <c r="DK39" s="50"/>
      <c r="DL39" s="50"/>
      <c r="DM39" s="50"/>
      <c r="DN39" s="50"/>
      <c r="DO39" s="50"/>
      <c r="DP39" s="50"/>
      <c r="DQ39" s="50"/>
      <c r="DR39" s="50"/>
      <c r="DS39" s="50"/>
      <c r="DT39" s="50"/>
      <c r="DU39" s="50"/>
      <c r="DV39" s="50"/>
      <c r="DW39" s="50"/>
      <c r="DX39" s="50"/>
      <c r="DY39" s="50"/>
      <c r="DZ39" s="50"/>
      <c r="EA39" s="50"/>
      <c r="EB39" s="50"/>
      <c r="EC39" s="50"/>
      <c r="ED39" s="50"/>
      <c r="EE39" s="50"/>
      <c r="EF39" s="50"/>
      <c r="EG39" s="50"/>
      <c r="EH39" s="50"/>
      <c r="EI39" s="50"/>
      <c r="EJ39" s="50"/>
      <c r="EK39" s="50"/>
      <c r="EL39" s="50"/>
      <c r="EM39" s="50"/>
      <c r="EN39" s="50"/>
      <c r="EO39" s="50"/>
      <c r="EP39" s="50"/>
      <c r="EQ39" s="50"/>
      <c r="ER39" s="50"/>
      <c r="ES39" s="50"/>
      <c r="ET39" s="50"/>
      <c r="EU39" s="50"/>
      <c r="EV39" s="50"/>
      <c r="EW39" s="50"/>
      <c r="EX39" s="50"/>
      <c r="EY39" s="50"/>
      <c r="EZ39" s="50"/>
      <c r="FA39" s="50"/>
      <c r="FB39" s="50"/>
      <c r="FC39" s="50"/>
      <c r="FD39" s="50"/>
      <c r="FE39" s="50"/>
      <c r="FF39" s="50"/>
      <c r="FG39" s="50"/>
      <c r="FH39" s="50"/>
      <c r="FI39" s="50"/>
      <c r="FJ39" s="50"/>
      <c r="FK39" s="50"/>
      <c r="FL39" s="50"/>
      <c r="FM39" s="50"/>
      <c r="FN39" s="50"/>
      <c r="FO39" s="50"/>
      <c r="FP39" s="50"/>
      <c r="FQ39" s="50"/>
      <c r="FR39" s="50"/>
      <c r="FS39" s="50"/>
      <c r="FT39" s="50"/>
      <c r="FU39" s="50"/>
      <c r="FV39" s="50"/>
      <c r="FW39" s="50"/>
      <c r="FX39" s="50"/>
      <c r="FY39" s="50"/>
      <c r="FZ39" s="50"/>
      <c r="GA39" s="50"/>
      <c r="GB39" s="50"/>
      <c r="GC39" s="50"/>
      <c r="GD39" s="50"/>
      <c r="GE39" s="50"/>
      <c r="GF39" s="50"/>
      <c r="GG39" s="50"/>
      <c r="GH39" s="50"/>
      <c r="GI39" s="50"/>
      <c r="GJ39" s="50"/>
      <c r="GK39" s="50"/>
      <c r="GL39" s="50"/>
    </row>
    <row r="40" spans="1:194" ht="14.85" customHeight="1" x14ac:dyDescent="0.2">
      <c r="A40" s="26"/>
      <c r="B40" s="432" t="s">
        <v>128</v>
      </c>
      <c r="C40" s="42"/>
      <c r="D40" s="51"/>
      <c r="E40" s="51"/>
      <c r="F40" s="51"/>
      <c r="G40" s="51"/>
      <c r="H40" s="50"/>
      <c r="I40" s="51"/>
      <c r="J40" s="51"/>
      <c r="K40" s="51"/>
      <c r="L40" s="51"/>
      <c r="M40" s="50"/>
      <c r="N40" s="51"/>
      <c r="O40" s="51"/>
      <c r="P40" s="51"/>
      <c r="Q40" s="51"/>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50"/>
      <c r="BL40" s="50"/>
      <c r="BM40" s="50"/>
      <c r="BN40" s="50"/>
      <c r="BO40" s="50"/>
      <c r="BP40" s="50"/>
      <c r="BQ40" s="50"/>
      <c r="BR40" s="50"/>
      <c r="BS40" s="50"/>
      <c r="BT40" s="50"/>
      <c r="BU40" s="50"/>
      <c r="BV40" s="50"/>
      <c r="BW40" s="50"/>
      <c r="BX40" s="50"/>
      <c r="BY40" s="50"/>
      <c r="BZ40" s="50"/>
      <c r="CA40" s="50"/>
      <c r="CB40" s="50"/>
      <c r="CC40" s="50"/>
      <c r="CD40" s="50"/>
      <c r="CE40" s="50"/>
      <c r="CF40" s="50"/>
      <c r="CG40" s="50"/>
      <c r="CH40" s="50"/>
      <c r="CI40" s="50"/>
      <c r="CJ40" s="50"/>
      <c r="CK40" s="50"/>
      <c r="CL40" s="50"/>
      <c r="CM40" s="50"/>
      <c r="CN40" s="50"/>
      <c r="CO40" s="50"/>
      <c r="CP40" s="50"/>
      <c r="CQ40" s="50"/>
      <c r="CR40" s="50"/>
      <c r="CS40" s="50"/>
      <c r="CT40" s="50"/>
      <c r="CU40" s="50"/>
      <c r="CV40" s="50"/>
      <c r="CW40" s="50"/>
      <c r="CX40" s="50"/>
      <c r="CY40" s="50"/>
      <c r="CZ40" s="50"/>
      <c r="DA40" s="50"/>
      <c r="DB40" s="50"/>
      <c r="DC40" s="50"/>
      <c r="DD40" s="50"/>
      <c r="DE40" s="50"/>
      <c r="DF40" s="50"/>
      <c r="DG40" s="50"/>
      <c r="DH40" s="50"/>
      <c r="DI40" s="50"/>
      <c r="DJ40" s="50"/>
      <c r="DK40" s="50"/>
      <c r="DL40" s="50"/>
      <c r="DM40" s="50"/>
      <c r="DN40" s="50"/>
      <c r="DO40" s="50"/>
      <c r="DP40" s="50"/>
      <c r="DQ40" s="50"/>
      <c r="DR40" s="50"/>
      <c r="DS40" s="50"/>
      <c r="DT40" s="50"/>
      <c r="DU40" s="50"/>
      <c r="DV40" s="50"/>
      <c r="DW40" s="50"/>
      <c r="DX40" s="50"/>
      <c r="DY40" s="50"/>
      <c r="DZ40" s="50"/>
      <c r="EA40" s="50"/>
      <c r="EB40" s="50"/>
      <c r="EC40" s="50"/>
      <c r="ED40" s="50"/>
      <c r="EE40" s="50"/>
      <c r="EF40" s="50"/>
      <c r="EG40" s="50"/>
      <c r="EH40" s="50"/>
      <c r="EI40" s="50"/>
      <c r="EJ40" s="50"/>
      <c r="EK40" s="50"/>
      <c r="EL40" s="50"/>
      <c r="EM40" s="50"/>
      <c r="EN40" s="50"/>
      <c r="EO40" s="50"/>
      <c r="EP40" s="50"/>
      <c r="EQ40" s="50"/>
      <c r="ER40" s="50"/>
      <c r="ES40" s="50"/>
      <c r="ET40" s="50"/>
      <c r="EU40" s="50"/>
      <c r="EV40" s="50"/>
      <c r="EW40" s="50"/>
      <c r="EX40" s="50"/>
      <c r="EY40" s="50"/>
      <c r="EZ40" s="50"/>
      <c r="FA40" s="50"/>
      <c r="FB40" s="50"/>
      <c r="FC40" s="50"/>
      <c r="FD40" s="50"/>
      <c r="FE40" s="50"/>
      <c r="FF40" s="50"/>
      <c r="FG40" s="50"/>
      <c r="FH40" s="50"/>
      <c r="FI40" s="50"/>
      <c r="FJ40" s="50"/>
      <c r="FK40" s="50"/>
      <c r="FL40" s="50"/>
      <c r="FM40" s="50"/>
      <c r="FN40" s="50"/>
      <c r="FO40" s="50"/>
      <c r="FP40" s="50"/>
      <c r="FQ40" s="50"/>
      <c r="FR40" s="50"/>
      <c r="FS40" s="50"/>
      <c r="FT40" s="50"/>
      <c r="FU40" s="50"/>
      <c r="FV40" s="50"/>
      <c r="FW40" s="50"/>
      <c r="FX40" s="50"/>
      <c r="FY40" s="50"/>
      <c r="FZ40" s="50"/>
      <c r="GA40" s="50"/>
      <c r="GB40" s="50"/>
      <c r="GC40" s="50"/>
      <c r="GD40" s="50"/>
      <c r="GE40" s="50"/>
      <c r="GF40" s="50"/>
      <c r="GG40" s="50"/>
      <c r="GH40" s="50"/>
      <c r="GI40" s="50"/>
      <c r="GJ40" s="50"/>
      <c r="GK40" s="50"/>
      <c r="GL40" s="50"/>
    </row>
    <row r="41" spans="1:194" ht="14.85" customHeight="1" x14ac:dyDescent="0.2">
      <c r="A41" s="26"/>
      <c r="B41" s="432" t="s">
        <v>117</v>
      </c>
      <c r="C41" s="42"/>
      <c r="D41" s="51"/>
      <c r="E41" s="51"/>
      <c r="F41" s="51"/>
      <c r="G41" s="51"/>
      <c r="H41" s="50"/>
      <c r="I41" s="51"/>
      <c r="J41" s="51"/>
      <c r="K41" s="51"/>
      <c r="L41" s="51"/>
      <c r="M41" s="50"/>
      <c r="N41" s="51"/>
      <c r="O41" s="51"/>
      <c r="P41" s="51"/>
      <c r="Q41" s="51"/>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row>
    <row r="42" spans="1:194" ht="14.85" customHeight="1" x14ac:dyDescent="0.2">
      <c r="A42" s="26"/>
      <c r="B42" s="432" t="s">
        <v>119</v>
      </c>
      <c r="C42" s="42"/>
      <c r="D42" s="51"/>
      <c r="E42" s="51"/>
      <c r="F42" s="51"/>
      <c r="G42" s="51"/>
      <c r="H42" s="50"/>
      <c r="I42" s="51"/>
      <c r="J42" s="51"/>
      <c r="K42" s="51"/>
      <c r="L42" s="51"/>
      <c r="M42" s="50"/>
      <c r="N42" s="51"/>
      <c r="O42" s="51"/>
      <c r="P42" s="51"/>
      <c r="Q42" s="51"/>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c r="BF42" s="50"/>
      <c r="BG42" s="50"/>
      <c r="BH42" s="50"/>
      <c r="BI42" s="50"/>
      <c r="BJ42" s="50"/>
      <c r="BK42" s="50"/>
      <c r="BL42" s="50"/>
      <c r="BM42" s="50"/>
      <c r="BN42" s="50"/>
      <c r="BO42" s="50"/>
      <c r="BP42" s="50"/>
      <c r="BQ42" s="50"/>
      <c r="BR42" s="50"/>
      <c r="BS42" s="50"/>
      <c r="BT42" s="50"/>
      <c r="BU42" s="50"/>
      <c r="BV42" s="50"/>
      <c r="BW42" s="50"/>
      <c r="BX42" s="50"/>
      <c r="BY42" s="50"/>
      <c r="BZ42" s="50"/>
      <c r="CA42" s="50"/>
      <c r="CB42" s="50"/>
      <c r="CC42" s="50"/>
      <c r="CD42" s="50"/>
      <c r="CE42" s="50"/>
      <c r="CF42" s="50"/>
      <c r="CG42" s="50"/>
      <c r="CH42" s="50"/>
      <c r="CI42" s="50"/>
      <c r="CJ42" s="50"/>
      <c r="CK42" s="50"/>
      <c r="CL42" s="50"/>
      <c r="CM42" s="50"/>
      <c r="CN42" s="50"/>
      <c r="CO42" s="50"/>
      <c r="CP42" s="50"/>
      <c r="CQ42" s="50"/>
      <c r="CR42" s="50"/>
      <c r="CS42" s="50"/>
      <c r="CT42" s="50"/>
      <c r="CU42" s="50"/>
      <c r="CV42" s="50"/>
      <c r="CW42" s="50"/>
      <c r="CX42" s="50"/>
      <c r="CY42" s="50"/>
      <c r="CZ42" s="50"/>
      <c r="DA42" s="50"/>
      <c r="DB42" s="50"/>
      <c r="DC42" s="50"/>
      <c r="DD42" s="50"/>
      <c r="DE42" s="50"/>
      <c r="DF42" s="50"/>
      <c r="DG42" s="50"/>
      <c r="DH42" s="50"/>
      <c r="DI42" s="50"/>
      <c r="DJ42" s="50"/>
      <c r="DK42" s="50"/>
      <c r="DL42" s="50"/>
      <c r="DM42" s="50"/>
      <c r="DN42" s="50"/>
      <c r="DO42" s="50"/>
      <c r="DP42" s="50"/>
      <c r="DQ42" s="50"/>
      <c r="DR42" s="50"/>
      <c r="DS42" s="50"/>
      <c r="DT42" s="50"/>
      <c r="DU42" s="50"/>
      <c r="DV42" s="50"/>
      <c r="DW42" s="50"/>
      <c r="DX42" s="50"/>
      <c r="DY42" s="50"/>
      <c r="DZ42" s="50"/>
      <c r="EA42" s="50"/>
      <c r="EB42" s="50"/>
      <c r="EC42" s="50"/>
      <c r="ED42" s="50"/>
      <c r="EE42" s="50"/>
      <c r="EF42" s="50"/>
      <c r="EG42" s="50"/>
      <c r="EH42" s="50"/>
      <c r="EI42" s="50"/>
      <c r="EJ42" s="50"/>
      <c r="EK42" s="50"/>
      <c r="EL42" s="50"/>
      <c r="EM42" s="50"/>
      <c r="EN42" s="50"/>
      <c r="EO42" s="50"/>
      <c r="EP42" s="50"/>
      <c r="EQ42" s="50"/>
      <c r="ER42" s="50"/>
      <c r="ES42" s="50"/>
      <c r="ET42" s="50"/>
      <c r="EU42" s="50"/>
      <c r="EV42" s="50"/>
      <c r="EW42" s="50"/>
      <c r="EX42" s="50"/>
      <c r="EY42" s="50"/>
      <c r="EZ42" s="50"/>
      <c r="FA42" s="50"/>
      <c r="FB42" s="50"/>
      <c r="FC42" s="50"/>
      <c r="FD42" s="50"/>
      <c r="FE42" s="50"/>
      <c r="FF42" s="50"/>
      <c r="FG42" s="50"/>
      <c r="FH42" s="50"/>
      <c r="FI42" s="50"/>
      <c r="FJ42" s="50"/>
      <c r="FK42" s="50"/>
      <c r="FL42" s="50"/>
      <c r="FM42" s="50"/>
      <c r="FN42" s="50"/>
      <c r="FO42" s="50"/>
      <c r="FP42" s="50"/>
      <c r="FQ42" s="50"/>
      <c r="FR42" s="50"/>
      <c r="FS42" s="50"/>
      <c r="FT42" s="50"/>
      <c r="FU42" s="50"/>
      <c r="FV42" s="50"/>
      <c r="FW42" s="50"/>
      <c r="FX42" s="50"/>
      <c r="FY42" s="50"/>
      <c r="FZ42" s="50"/>
      <c r="GA42" s="50"/>
      <c r="GB42" s="50"/>
      <c r="GC42" s="50"/>
      <c r="GD42" s="50"/>
      <c r="GE42" s="50"/>
      <c r="GF42" s="50"/>
      <c r="GG42" s="50"/>
      <c r="GH42" s="50"/>
      <c r="GI42" s="50"/>
      <c r="GJ42" s="50"/>
      <c r="GK42" s="50"/>
      <c r="GL42" s="50"/>
    </row>
    <row r="43" spans="1:194" ht="14.85" customHeight="1" x14ac:dyDescent="0.2">
      <c r="A43" s="26"/>
      <c r="B43" s="432" t="s">
        <v>129</v>
      </c>
      <c r="C43" s="42"/>
      <c r="D43" s="51"/>
      <c r="E43" s="51"/>
      <c r="F43" s="51"/>
      <c r="G43" s="51"/>
      <c r="H43" s="50"/>
      <c r="I43" s="51"/>
      <c r="J43" s="51"/>
      <c r="K43" s="51"/>
      <c r="L43" s="51"/>
      <c r="M43" s="50"/>
      <c r="N43" s="51"/>
      <c r="O43" s="51"/>
      <c r="P43" s="51"/>
      <c r="Q43" s="51"/>
      <c r="R43" s="50"/>
      <c r="S43" s="50"/>
      <c r="T43" s="50"/>
      <c r="U43" s="50"/>
      <c r="V43" s="50"/>
      <c r="W43" s="50"/>
      <c r="X43" s="50"/>
      <c r="Y43" s="50"/>
      <c r="Z43" s="50"/>
      <c r="AA43" s="50"/>
      <c r="AB43" s="50"/>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c r="BA43" s="50"/>
      <c r="BB43" s="50"/>
      <c r="BC43" s="50"/>
      <c r="BD43" s="50"/>
      <c r="BE43" s="50"/>
      <c r="BF43" s="50"/>
      <c r="BG43" s="50"/>
      <c r="BH43" s="50"/>
      <c r="BI43" s="50"/>
      <c r="BJ43" s="50"/>
      <c r="BK43" s="50"/>
      <c r="BL43" s="50"/>
      <c r="BM43" s="50"/>
      <c r="BN43" s="50"/>
      <c r="BO43" s="50"/>
      <c r="BP43" s="50"/>
      <c r="BQ43" s="50"/>
      <c r="BR43" s="50"/>
      <c r="BS43" s="50"/>
      <c r="BT43" s="50"/>
      <c r="BU43" s="50"/>
      <c r="BV43" s="50"/>
      <c r="BW43" s="50"/>
      <c r="BX43" s="50"/>
      <c r="BY43" s="50"/>
      <c r="BZ43" s="50"/>
      <c r="CA43" s="50"/>
      <c r="CB43" s="50"/>
      <c r="CC43" s="50"/>
      <c r="CD43" s="50"/>
      <c r="CE43" s="50"/>
      <c r="CF43" s="50"/>
      <c r="CG43" s="50"/>
      <c r="CH43" s="50"/>
      <c r="CI43" s="50"/>
      <c r="CJ43" s="50"/>
      <c r="CK43" s="50"/>
      <c r="CL43" s="50"/>
      <c r="CM43" s="50"/>
      <c r="CN43" s="50"/>
      <c r="CO43" s="50"/>
      <c r="CP43" s="50"/>
      <c r="CQ43" s="50"/>
      <c r="CR43" s="50"/>
      <c r="CS43" s="50"/>
      <c r="CT43" s="50"/>
      <c r="CU43" s="50"/>
      <c r="CV43" s="50"/>
      <c r="CW43" s="50"/>
      <c r="CX43" s="50"/>
      <c r="CY43" s="50"/>
      <c r="CZ43" s="50"/>
      <c r="DA43" s="50"/>
      <c r="DB43" s="50"/>
      <c r="DC43" s="50"/>
      <c r="DD43" s="50"/>
      <c r="DE43" s="50"/>
      <c r="DF43" s="50"/>
      <c r="DG43" s="50"/>
      <c r="DH43" s="50"/>
      <c r="DI43" s="50"/>
      <c r="DJ43" s="50"/>
      <c r="DK43" s="50"/>
      <c r="DL43" s="50"/>
      <c r="DM43" s="50"/>
      <c r="DN43" s="50"/>
      <c r="DO43" s="50"/>
      <c r="DP43" s="50"/>
      <c r="DQ43" s="50"/>
      <c r="DR43" s="50"/>
      <c r="DS43" s="50"/>
      <c r="DT43" s="50"/>
      <c r="DU43" s="50"/>
      <c r="DV43" s="50"/>
      <c r="DW43" s="50"/>
      <c r="DX43" s="50"/>
      <c r="DY43" s="50"/>
      <c r="DZ43" s="50"/>
      <c r="EA43" s="50"/>
      <c r="EB43" s="50"/>
      <c r="EC43" s="50"/>
      <c r="ED43" s="50"/>
      <c r="EE43" s="50"/>
      <c r="EF43" s="50"/>
      <c r="EG43" s="50"/>
      <c r="EH43" s="50"/>
      <c r="EI43" s="50"/>
      <c r="EJ43" s="50"/>
      <c r="EK43" s="50"/>
      <c r="EL43" s="50"/>
      <c r="EM43" s="50"/>
      <c r="EN43" s="50"/>
      <c r="EO43" s="50"/>
      <c r="EP43" s="50"/>
      <c r="EQ43" s="50"/>
      <c r="ER43" s="50"/>
      <c r="ES43" s="50"/>
      <c r="ET43" s="50"/>
      <c r="EU43" s="50"/>
      <c r="EV43" s="50"/>
      <c r="EW43" s="50"/>
      <c r="EX43" s="50"/>
      <c r="EY43" s="50"/>
      <c r="EZ43" s="50"/>
      <c r="FA43" s="50"/>
      <c r="FB43" s="50"/>
      <c r="FC43" s="50"/>
      <c r="FD43" s="50"/>
      <c r="FE43" s="50"/>
      <c r="FF43" s="50"/>
      <c r="FG43" s="50"/>
      <c r="FH43" s="50"/>
      <c r="FI43" s="50"/>
      <c r="FJ43" s="50"/>
      <c r="FK43" s="50"/>
      <c r="FL43" s="50"/>
      <c r="FM43" s="50"/>
      <c r="FN43" s="50"/>
      <c r="FO43" s="50"/>
      <c r="FP43" s="50"/>
      <c r="FQ43" s="50"/>
      <c r="FR43" s="50"/>
      <c r="FS43" s="50"/>
      <c r="FT43" s="50"/>
      <c r="FU43" s="50"/>
      <c r="FV43" s="50"/>
      <c r="FW43" s="50"/>
      <c r="FX43" s="50"/>
      <c r="FY43" s="50"/>
      <c r="FZ43" s="50"/>
      <c r="GA43" s="50"/>
      <c r="GB43" s="50"/>
      <c r="GC43" s="50"/>
      <c r="GD43" s="50"/>
      <c r="GE43" s="50"/>
      <c r="GF43" s="50"/>
      <c r="GG43" s="50"/>
      <c r="GH43" s="50"/>
      <c r="GI43" s="50"/>
      <c r="GJ43" s="50"/>
      <c r="GK43" s="50"/>
      <c r="GL43" s="50"/>
    </row>
    <row r="44" spans="1:194" ht="14.85" customHeight="1" x14ac:dyDescent="0.2">
      <c r="A44" s="26"/>
      <c r="B44" s="432" t="s">
        <v>121</v>
      </c>
      <c r="C44" s="42"/>
      <c r="D44" s="51"/>
      <c r="E44" s="51"/>
      <c r="F44" s="51"/>
      <c r="G44" s="51"/>
      <c r="H44" s="50"/>
      <c r="I44" s="51"/>
      <c r="J44" s="51"/>
      <c r="K44" s="51"/>
      <c r="L44" s="51"/>
      <c r="M44" s="50"/>
      <c r="N44" s="51"/>
      <c r="O44" s="51"/>
      <c r="P44" s="51"/>
      <c r="Q44" s="51"/>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c r="BU44" s="50"/>
      <c r="BV44" s="50"/>
      <c r="BW44" s="50"/>
      <c r="BX44" s="50"/>
      <c r="BY44" s="50"/>
      <c r="BZ44" s="50"/>
      <c r="CA44" s="50"/>
      <c r="CB44" s="50"/>
      <c r="CC44" s="50"/>
      <c r="CD44" s="50"/>
      <c r="CE44" s="50"/>
      <c r="CF44" s="50"/>
      <c r="CG44" s="50"/>
      <c r="CH44" s="50"/>
      <c r="CI44" s="50"/>
      <c r="CJ44" s="50"/>
      <c r="CK44" s="50"/>
      <c r="CL44" s="50"/>
      <c r="CM44" s="50"/>
      <c r="CN44" s="50"/>
      <c r="CO44" s="50"/>
      <c r="CP44" s="50"/>
      <c r="CQ44" s="50"/>
      <c r="CR44" s="50"/>
      <c r="CS44" s="50"/>
      <c r="CT44" s="50"/>
      <c r="CU44" s="50"/>
      <c r="CV44" s="50"/>
      <c r="CW44" s="50"/>
      <c r="CX44" s="50"/>
      <c r="CY44" s="50"/>
      <c r="CZ44" s="50"/>
      <c r="DA44" s="50"/>
      <c r="DB44" s="50"/>
      <c r="DC44" s="50"/>
      <c r="DD44" s="50"/>
      <c r="DE44" s="50"/>
      <c r="DF44" s="50"/>
      <c r="DG44" s="50"/>
      <c r="DH44" s="50"/>
      <c r="DI44" s="50"/>
      <c r="DJ44" s="50"/>
      <c r="DK44" s="50"/>
      <c r="DL44" s="50"/>
      <c r="DM44" s="50"/>
      <c r="DN44" s="50"/>
      <c r="DO44" s="50"/>
      <c r="DP44" s="50"/>
      <c r="DQ44" s="50"/>
      <c r="DR44" s="50"/>
      <c r="DS44" s="50"/>
      <c r="DT44" s="50"/>
      <c r="DU44" s="50"/>
      <c r="DV44" s="50"/>
      <c r="DW44" s="50"/>
      <c r="DX44" s="50"/>
      <c r="DY44" s="50"/>
      <c r="DZ44" s="50"/>
      <c r="EA44" s="50"/>
      <c r="EB44" s="50"/>
      <c r="EC44" s="50"/>
      <c r="ED44" s="50"/>
      <c r="EE44" s="50"/>
      <c r="EF44" s="50"/>
      <c r="EG44" s="50"/>
      <c r="EH44" s="50"/>
      <c r="EI44" s="50"/>
      <c r="EJ44" s="50"/>
      <c r="EK44" s="50"/>
      <c r="EL44" s="50"/>
      <c r="EM44" s="50"/>
      <c r="EN44" s="50"/>
      <c r="EO44" s="50"/>
      <c r="EP44" s="50"/>
      <c r="EQ44" s="50"/>
      <c r="ER44" s="50"/>
      <c r="ES44" s="50"/>
      <c r="ET44" s="50"/>
      <c r="EU44" s="50"/>
      <c r="EV44" s="50"/>
      <c r="EW44" s="50"/>
      <c r="EX44" s="50"/>
      <c r="EY44" s="50"/>
      <c r="EZ44" s="50"/>
      <c r="FA44" s="50"/>
      <c r="FB44" s="50"/>
      <c r="FC44" s="50"/>
      <c r="FD44" s="50"/>
      <c r="FE44" s="50"/>
      <c r="FF44" s="50"/>
      <c r="FG44" s="50"/>
      <c r="FH44" s="50"/>
      <c r="FI44" s="50"/>
      <c r="FJ44" s="50"/>
      <c r="FK44" s="50"/>
      <c r="FL44" s="50"/>
      <c r="FM44" s="50"/>
      <c r="FN44" s="50"/>
      <c r="FO44" s="50"/>
      <c r="FP44" s="50"/>
      <c r="FQ44" s="50"/>
      <c r="FR44" s="50"/>
      <c r="FS44" s="50"/>
      <c r="FT44" s="50"/>
      <c r="FU44" s="50"/>
      <c r="FV44" s="50"/>
      <c r="FW44" s="50"/>
      <c r="FX44" s="50"/>
      <c r="FY44" s="50"/>
      <c r="FZ44" s="50"/>
      <c r="GA44" s="50"/>
      <c r="GB44" s="50"/>
      <c r="GC44" s="50"/>
      <c r="GD44" s="50"/>
      <c r="GE44" s="50"/>
      <c r="GF44" s="50"/>
      <c r="GG44" s="50"/>
      <c r="GH44" s="50"/>
      <c r="GI44" s="50"/>
      <c r="GJ44" s="50"/>
      <c r="GK44" s="50"/>
      <c r="GL44" s="50"/>
    </row>
    <row r="45" spans="1:194" ht="14.85" customHeight="1" x14ac:dyDescent="0.2">
      <c r="A45" s="26"/>
      <c r="B45" s="432" t="s">
        <v>130</v>
      </c>
      <c r="C45" s="42"/>
      <c r="D45" s="51"/>
      <c r="E45" s="51"/>
      <c r="F45" s="51"/>
      <c r="G45" s="51"/>
      <c r="H45" s="50"/>
      <c r="I45" s="51"/>
      <c r="J45" s="51"/>
      <c r="K45" s="51"/>
      <c r="L45" s="51"/>
      <c r="M45" s="50"/>
      <c r="N45" s="51"/>
      <c r="O45" s="51"/>
      <c r="P45" s="51"/>
      <c r="Q45" s="51"/>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c r="BU45" s="50"/>
      <c r="BV45" s="50"/>
      <c r="BW45" s="50"/>
      <c r="BX45" s="50"/>
      <c r="BY45" s="50"/>
      <c r="BZ45" s="50"/>
      <c r="CA45" s="50"/>
      <c r="CB45" s="50"/>
      <c r="CC45" s="50"/>
      <c r="CD45" s="50"/>
      <c r="CE45" s="50"/>
      <c r="CF45" s="50"/>
      <c r="CG45" s="50"/>
      <c r="CH45" s="50"/>
      <c r="CI45" s="50"/>
      <c r="CJ45" s="50"/>
      <c r="CK45" s="50"/>
      <c r="CL45" s="50"/>
      <c r="CM45" s="50"/>
      <c r="CN45" s="50"/>
      <c r="CO45" s="50"/>
      <c r="CP45" s="50"/>
      <c r="CQ45" s="50"/>
      <c r="CR45" s="50"/>
      <c r="CS45" s="50"/>
      <c r="CT45" s="50"/>
      <c r="CU45" s="50"/>
      <c r="CV45" s="50"/>
      <c r="CW45" s="50"/>
      <c r="CX45" s="50"/>
      <c r="CY45" s="50"/>
      <c r="CZ45" s="50"/>
      <c r="DA45" s="50"/>
      <c r="DB45" s="50"/>
      <c r="DC45" s="50"/>
      <c r="DD45" s="50"/>
      <c r="DE45" s="50"/>
      <c r="DF45" s="50"/>
      <c r="DG45" s="50"/>
      <c r="DH45" s="50"/>
      <c r="DI45" s="50"/>
      <c r="DJ45" s="50"/>
      <c r="DK45" s="50"/>
      <c r="DL45" s="50"/>
      <c r="DM45" s="50"/>
      <c r="DN45" s="50"/>
      <c r="DO45" s="50"/>
      <c r="DP45" s="50"/>
      <c r="DQ45" s="50"/>
      <c r="DR45" s="50"/>
      <c r="DS45" s="50"/>
      <c r="DT45" s="50"/>
      <c r="DU45" s="50"/>
      <c r="DV45" s="50"/>
      <c r="DW45" s="50"/>
      <c r="DX45" s="50"/>
      <c r="DY45" s="50"/>
      <c r="DZ45" s="50"/>
      <c r="EA45" s="50"/>
      <c r="EB45" s="50"/>
      <c r="EC45" s="50"/>
      <c r="ED45" s="50"/>
      <c r="EE45" s="50"/>
      <c r="EF45" s="50"/>
      <c r="EG45" s="50"/>
      <c r="EH45" s="50"/>
      <c r="EI45" s="50"/>
      <c r="EJ45" s="50"/>
      <c r="EK45" s="50"/>
      <c r="EL45" s="50"/>
      <c r="EM45" s="50"/>
      <c r="EN45" s="50"/>
      <c r="EO45" s="50"/>
      <c r="EP45" s="50"/>
      <c r="EQ45" s="50"/>
      <c r="ER45" s="50"/>
      <c r="ES45" s="50"/>
      <c r="ET45" s="50"/>
      <c r="EU45" s="50"/>
      <c r="EV45" s="50"/>
      <c r="EW45" s="50"/>
      <c r="EX45" s="50"/>
      <c r="EY45" s="50"/>
      <c r="EZ45" s="50"/>
      <c r="FA45" s="50"/>
      <c r="FB45" s="50"/>
      <c r="FC45" s="50"/>
      <c r="FD45" s="50"/>
      <c r="FE45" s="50"/>
      <c r="FF45" s="50"/>
      <c r="FG45" s="50"/>
      <c r="FH45" s="50"/>
      <c r="FI45" s="50"/>
      <c r="FJ45" s="50"/>
      <c r="FK45" s="50"/>
      <c r="FL45" s="50"/>
      <c r="FM45" s="50"/>
      <c r="FN45" s="50"/>
      <c r="FO45" s="50"/>
      <c r="FP45" s="50"/>
      <c r="FQ45" s="50"/>
      <c r="FR45" s="50"/>
      <c r="FS45" s="50"/>
      <c r="FT45" s="50"/>
      <c r="FU45" s="50"/>
      <c r="FV45" s="50"/>
      <c r="FW45" s="50"/>
      <c r="FX45" s="50"/>
      <c r="FY45" s="50"/>
      <c r="FZ45" s="50"/>
      <c r="GA45" s="50"/>
      <c r="GB45" s="50"/>
      <c r="GC45" s="50"/>
      <c r="GD45" s="50"/>
      <c r="GE45" s="50"/>
      <c r="GF45" s="50"/>
      <c r="GG45" s="50"/>
      <c r="GH45" s="50"/>
      <c r="GI45" s="50"/>
      <c r="GJ45" s="50"/>
      <c r="GK45" s="50"/>
      <c r="GL45" s="50"/>
    </row>
    <row r="46" spans="1:194" ht="14.85" customHeight="1" x14ac:dyDescent="0.2">
      <c r="A46" s="26"/>
      <c r="B46" s="432" t="s">
        <v>131</v>
      </c>
      <c r="C46" s="42"/>
      <c r="D46" s="51"/>
      <c r="E46" s="51"/>
      <c r="F46" s="51"/>
      <c r="G46" s="51"/>
      <c r="H46" s="50"/>
      <c r="I46" s="51"/>
      <c r="J46" s="51"/>
      <c r="K46" s="51"/>
      <c r="L46" s="51"/>
      <c r="M46" s="50"/>
      <c r="N46" s="51"/>
      <c r="O46" s="51"/>
      <c r="P46" s="51"/>
      <c r="Q46" s="51"/>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c r="BV46" s="50"/>
      <c r="BW46" s="50"/>
      <c r="BX46" s="50"/>
      <c r="BY46" s="50"/>
      <c r="BZ46" s="50"/>
      <c r="CA46" s="50"/>
      <c r="CB46" s="50"/>
      <c r="CC46" s="50"/>
      <c r="CD46" s="50"/>
      <c r="CE46" s="50"/>
      <c r="CF46" s="50"/>
      <c r="CG46" s="50"/>
      <c r="CH46" s="50"/>
      <c r="CI46" s="50"/>
      <c r="CJ46" s="50"/>
      <c r="CK46" s="50"/>
      <c r="CL46" s="50"/>
      <c r="CM46" s="50"/>
      <c r="CN46" s="50"/>
      <c r="CO46" s="50"/>
      <c r="CP46" s="50"/>
      <c r="CQ46" s="50"/>
      <c r="CR46" s="50"/>
      <c r="CS46" s="50"/>
      <c r="CT46" s="50"/>
      <c r="CU46" s="50"/>
      <c r="CV46" s="50"/>
      <c r="CW46" s="50"/>
      <c r="CX46" s="50"/>
      <c r="CY46" s="50"/>
      <c r="CZ46" s="50"/>
      <c r="DA46" s="50"/>
      <c r="DB46" s="50"/>
      <c r="DC46" s="50"/>
      <c r="DD46" s="50"/>
      <c r="DE46" s="50"/>
      <c r="DF46" s="50"/>
      <c r="DG46" s="50"/>
      <c r="DH46" s="50"/>
      <c r="DI46" s="50"/>
      <c r="DJ46" s="50"/>
      <c r="DK46" s="50"/>
      <c r="DL46" s="50"/>
      <c r="DM46" s="50"/>
      <c r="DN46" s="50"/>
      <c r="DO46" s="50"/>
      <c r="DP46" s="50"/>
      <c r="DQ46" s="50"/>
      <c r="DR46" s="50"/>
      <c r="DS46" s="50"/>
      <c r="DT46" s="50"/>
      <c r="DU46" s="50"/>
      <c r="DV46" s="50"/>
      <c r="DW46" s="50"/>
      <c r="DX46" s="50"/>
      <c r="DY46" s="50"/>
      <c r="DZ46" s="50"/>
      <c r="EA46" s="50"/>
      <c r="EB46" s="50"/>
      <c r="EC46" s="50"/>
      <c r="ED46" s="50"/>
      <c r="EE46" s="50"/>
      <c r="EF46" s="50"/>
      <c r="EG46" s="50"/>
      <c r="EH46" s="50"/>
      <c r="EI46" s="50"/>
      <c r="EJ46" s="50"/>
      <c r="EK46" s="50"/>
      <c r="EL46" s="50"/>
      <c r="EM46" s="50"/>
      <c r="EN46" s="50"/>
      <c r="EO46" s="50"/>
      <c r="EP46" s="50"/>
      <c r="EQ46" s="50"/>
      <c r="ER46" s="50"/>
      <c r="ES46" s="50"/>
      <c r="ET46" s="50"/>
      <c r="EU46" s="50"/>
      <c r="EV46" s="50"/>
      <c r="EW46" s="50"/>
      <c r="EX46" s="50"/>
      <c r="EY46" s="50"/>
      <c r="EZ46" s="50"/>
      <c r="FA46" s="50"/>
      <c r="FB46" s="50"/>
      <c r="FC46" s="50"/>
      <c r="FD46" s="50"/>
      <c r="FE46" s="50"/>
      <c r="FF46" s="50"/>
      <c r="FG46" s="50"/>
      <c r="FH46" s="50"/>
      <c r="FI46" s="50"/>
      <c r="FJ46" s="50"/>
      <c r="FK46" s="50"/>
      <c r="FL46" s="50"/>
      <c r="FM46" s="50"/>
      <c r="FN46" s="50"/>
      <c r="FO46" s="50"/>
      <c r="FP46" s="50"/>
      <c r="FQ46" s="50"/>
      <c r="FR46" s="50"/>
      <c r="FS46" s="50"/>
      <c r="FT46" s="50"/>
      <c r="FU46" s="50"/>
      <c r="FV46" s="50"/>
      <c r="FW46" s="50"/>
      <c r="FX46" s="50"/>
      <c r="FY46" s="50"/>
      <c r="FZ46" s="50"/>
      <c r="GA46" s="50"/>
      <c r="GB46" s="50"/>
      <c r="GC46" s="50"/>
      <c r="GD46" s="50"/>
      <c r="GE46" s="50"/>
      <c r="GF46" s="50"/>
      <c r="GG46" s="50"/>
      <c r="GH46" s="50"/>
      <c r="GI46" s="50"/>
      <c r="GJ46" s="50"/>
      <c r="GK46" s="50"/>
      <c r="GL46" s="50"/>
    </row>
    <row r="47" spans="1:194" ht="14.85" customHeight="1" x14ac:dyDescent="0.2">
      <c r="A47" s="26"/>
      <c r="B47" s="436" t="s">
        <v>132</v>
      </c>
      <c r="C47" s="42"/>
      <c r="D47" s="49">
        <f>SUM(D48:D50)</f>
        <v>0</v>
      </c>
      <c r="E47" s="49">
        <f>SUM(E48:E50)</f>
        <v>0</v>
      </c>
      <c r="F47" s="49">
        <f>SUM(F48:F50)</f>
        <v>0</v>
      </c>
      <c r="G47" s="49">
        <f>SUM(G48:G50)</f>
        <v>0</v>
      </c>
      <c r="H47" s="50"/>
      <c r="I47" s="49">
        <f>SUM(I48:I50)</f>
        <v>0</v>
      </c>
      <c r="J47" s="49">
        <f>SUM(J48:J50)</f>
        <v>0</v>
      </c>
      <c r="K47" s="49">
        <f>SUM(K48:K50)</f>
        <v>0</v>
      </c>
      <c r="L47" s="49">
        <f>SUM(L48:L50)</f>
        <v>0</v>
      </c>
      <c r="M47" s="50"/>
      <c r="N47" s="49">
        <f>SUM(N48:N50)</f>
        <v>0</v>
      </c>
      <c r="O47" s="49">
        <f>SUM(O48:O50)</f>
        <v>0</v>
      </c>
      <c r="P47" s="49">
        <f>SUM(P48:P50)</f>
        <v>0</v>
      </c>
      <c r="Q47" s="49">
        <f>SUM(Q48:Q50)</f>
        <v>0</v>
      </c>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50"/>
      <c r="BD47" s="50"/>
      <c r="BE47" s="50"/>
      <c r="BF47" s="50"/>
      <c r="BG47" s="50"/>
      <c r="BH47" s="50"/>
      <c r="BI47" s="50"/>
      <c r="BJ47" s="50"/>
      <c r="BK47" s="50"/>
      <c r="BL47" s="50"/>
      <c r="BM47" s="50"/>
      <c r="BN47" s="50"/>
      <c r="BO47" s="50"/>
      <c r="BP47" s="50"/>
      <c r="BQ47" s="50"/>
      <c r="BR47" s="50"/>
      <c r="BS47" s="50"/>
      <c r="BT47" s="50"/>
      <c r="BU47" s="50"/>
      <c r="BV47" s="50"/>
      <c r="BW47" s="50"/>
      <c r="BX47" s="50"/>
      <c r="BY47" s="50"/>
      <c r="BZ47" s="50"/>
      <c r="CA47" s="50"/>
      <c r="CB47" s="50"/>
      <c r="CC47" s="50"/>
      <c r="CD47" s="50"/>
      <c r="CE47" s="50"/>
      <c r="CF47" s="50"/>
      <c r="CG47" s="50"/>
      <c r="CH47" s="50"/>
      <c r="CI47" s="50"/>
      <c r="CJ47" s="50"/>
      <c r="CK47" s="50"/>
      <c r="CL47" s="50"/>
      <c r="CM47" s="50"/>
      <c r="CN47" s="50"/>
      <c r="CO47" s="50"/>
      <c r="CP47" s="50"/>
      <c r="CQ47" s="50"/>
      <c r="CR47" s="50"/>
      <c r="CS47" s="50"/>
      <c r="CT47" s="50"/>
      <c r="CU47" s="50"/>
      <c r="CV47" s="50"/>
      <c r="CW47" s="50"/>
      <c r="CX47" s="50"/>
      <c r="CY47" s="50"/>
      <c r="CZ47" s="50"/>
      <c r="DA47" s="50"/>
      <c r="DB47" s="50"/>
      <c r="DC47" s="50"/>
      <c r="DD47" s="50"/>
      <c r="DE47" s="50"/>
      <c r="DF47" s="50"/>
      <c r="DG47" s="50"/>
      <c r="DH47" s="50"/>
      <c r="DI47" s="50"/>
      <c r="DJ47" s="50"/>
      <c r="DK47" s="50"/>
      <c r="DL47" s="50"/>
      <c r="DM47" s="50"/>
      <c r="DN47" s="50"/>
      <c r="DO47" s="50"/>
      <c r="DP47" s="50"/>
      <c r="DQ47" s="50"/>
      <c r="DR47" s="50"/>
      <c r="DS47" s="50"/>
      <c r="DT47" s="50"/>
      <c r="DU47" s="50"/>
      <c r="DV47" s="50"/>
      <c r="DW47" s="50"/>
      <c r="DX47" s="50"/>
      <c r="DY47" s="50"/>
      <c r="DZ47" s="50"/>
      <c r="EA47" s="50"/>
      <c r="EB47" s="50"/>
      <c r="EC47" s="50"/>
      <c r="ED47" s="50"/>
      <c r="EE47" s="50"/>
      <c r="EF47" s="50"/>
      <c r="EG47" s="50"/>
      <c r="EH47" s="50"/>
      <c r="EI47" s="50"/>
      <c r="EJ47" s="50"/>
      <c r="EK47" s="50"/>
      <c r="EL47" s="50"/>
      <c r="EM47" s="50"/>
      <c r="EN47" s="50"/>
      <c r="EO47" s="50"/>
      <c r="EP47" s="50"/>
      <c r="EQ47" s="50"/>
      <c r="ER47" s="50"/>
      <c r="ES47" s="50"/>
      <c r="ET47" s="50"/>
      <c r="EU47" s="50"/>
      <c r="EV47" s="50"/>
      <c r="EW47" s="50"/>
      <c r="EX47" s="50"/>
      <c r="EY47" s="50"/>
      <c r="EZ47" s="50"/>
      <c r="FA47" s="50"/>
      <c r="FB47" s="50"/>
      <c r="FC47" s="50"/>
      <c r="FD47" s="50"/>
      <c r="FE47" s="50"/>
      <c r="FF47" s="50"/>
      <c r="FG47" s="50"/>
      <c r="FH47" s="50"/>
      <c r="FI47" s="50"/>
      <c r="FJ47" s="50"/>
      <c r="FK47" s="50"/>
      <c r="FL47" s="50"/>
      <c r="FM47" s="50"/>
      <c r="FN47" s="50"/>
      <c r="FO47" s="50"/>
      <c r="FP47" s="50"/>
      <c r="FQ47" s="50"/>
      <c r="FR47" s="50"/>
      <c r="FS47" s="50"/>
      <c r="FT47" s="50"/>
      <c r="FU47" s="50"/>
      <c r="FV47" s="50"/>
      <c r="FW47" s="50"/>
      <c r="FX47" s="50"/>
      <c r="FY47" s="50"/>
      <c r="FZ47" s="50"/>
      <c r="GA47" s="50"/>
      <c r="GB47" s="50"/>
      <c r="GC47" s="50"/>
      <c r="GD47" s="50"/>
      <c r="GE47" s="50"/>
      <c r="GF47" s="50"/>
      <c r="GG47" s="50"/>
      <c r="GH47" s="50"/>
      <c r="GI47" s="50"/>
      <c r="GJ47" s="50"/>
      <c r="GK47" s="50"/>
      <c r="GL47" s="50"/>
    </row>
    <row r="48" spans="1:194" ht="14.85" customHeight="1" x14ac:dyDescent="0.2">
      <c r="A48" s="26"/>
      <c r="B48" s="432" t="s">
        <v>116</v>
      </c>
      <c r="C48" s="42"/>
      <c r="D48" s="51"/>
      <c r="E48" s="51"/>
      <c r="F48" s="51"/>
      <c r="G48" s="51"/>
      <c r="H48" s="50"/>
      <c r="I48" s="51"/>
      <c r="J48" s="51"/>
      <c r="K48" s="51"/>
      <c r="L48" s="51"/>
      <c r="M48" s="50"/>
      <c r="N48" s="51"/>
      <c r="O48" s="51"/>
      <c r="P48" s="51"/>
      <c r="Q48" s="51"/>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50"/>
      <c r="BD48" s="50"/>
      <c r="BE48" s="50"/>
      <c r="BF48" s="50"/>
      <c r="BG48" s="50"/>
      <c r="BH48" s="50"/>
      <c r="BI48" s="50"/>
      <c r="BJ48" s="50"/>
      <c r="BK48" s="50"/>
      <c r="BL48" s="50"/>
      <c r="BM48" s="50"/>
      <c r="BN48" s="50"/>
      <c r="BO48" s="50"/>
      <c r="BP48" s="50"/>
      <c r="BQ48" s="50"/>
      <c r="BR48" s="50"/>
      <c r="BS48" s="50"/>
      <c r="BT48" s="50"/>
      <c r="BU48" s="50"/>
      <c r="BV48" s="50"/>
      <c r="BW48" s="50"/>
      <c r="BX48" s="50"/>
      <c r="BY48" s="50"/>
      <c r="BZ48" s="50"/>
      <c r="CA48" s="50"/>
      <c r="CB48" s="50"/>
      <c r="CC48" s="50"/>
      <c r="CD48" s="50"/>
      <c r="CE48" s="50"/>
      <c r="CF48" s="50"/>
      <c r="CG48" s="50"/>
      <c r="CH48" s="50"/>
      <c r="CI48" s="50"/>
      <c r="CJ48" s="50"/>
      <c r="CK48" s="50"/>
      <c r="CL48" s="50"/>
      <c r="CM48" s="50"/>
      <c r="CN48" s="50"/>
      <c r="CO48" s="50"/>
      <c r="CP48" s="50"/>
      <c r="CQ48" s="50"/>
      <c r="CR48" s="50"/>
      <c r="CS48" s="50"/>
      <c r="CT48" s="50"/>
      <c r="CU48" s="50"/>
      <c r="CV48" s="50"/>
      <c r="CW48" s="50"/>
      <c r="CX48" s="50"/>
      <c r="CY48" s="50"/>
      <c r="CZ48" s="50"/>
      <c r="DA48" s="50"/>
      <c r="DB48" s="50"/>
      <c r="DC48" s="50"/>
      <c r="DD48" s="50"/>
      <c r="DE48" s="50"/>
      <c r="DF48" s="50"/>
      <c r="DG48" s="50"/>
      <c r="DH48" s="50"/>
      <c r="DI48" s="50"/>
      <c r="DJ48" s="50"/>
      <c r="DK48" s="50"/>
      <c r="DL48" s="50"/>
      <c r="DM48" s="50"/>
      <c r="DN48" s="50"/>
      <c r="DO48" s="50"/>
      <c r="DP48" s="50"/>
      <c r="DQ48" s="50"/>
      <c r="DR48" s="50"/>
      <c r="DS48" s="50"/>
      <c r="DT48" s="50"/>
      <c r="DU48" s="50"/>
      <c r="DV48" s="50"/>
      <c r="DW48" s="50"/>
      <c r="DX48" s="50"/>
      <c r="DY48" s="50"/>
      <c r="DZ48" s="50"/>
      <c r="EA48" s="50"/>
      <c r="EB48" s="50"/>
      <c r="EC48" s="50"/>
      <c r="ED48" s="50"/>
      <c r="EE48" s="50"/>
      <c r="EF48" s="50"/>
      <c r="EG48" s="50"/>
      <c r="EH48" s="50"/>
      <c r="EI48" s="50"/>
      <c r="EJ48" s="50"/>
      <c r="EK48" s="50"/>
      <c r="EL48" s="50"/>
      <c r="EM48" s="50"/>
      <c r="EN48" s="50"/>
      <c r="EO48" s="50"/>
      <c r="EP48" s="50"/>
      <c r="EQ48" s="50"/>
      <c r="ER48" s="50"/>
      <c r="ES48" s="50"/>
      <c r="ET48" s="50"/>
      <c r="EU48" s="50"/>
      <c r="EV48" s="50"/>
      <c r="EW48" s="50"/>
      <c r="EX48" s="50"/>
      <c r="EY48" s="50"/>
      <c r="EZ48" s="50"/>
      <c r="FA48" s="50"/>
      <c r="FB48" s="50"/>
      <c r="FC48" s="50"/>
      <c r="FD48" s="50"/>
      <c r="FE48" s="50"/>
      <c r="FF48" s="50"/>
      <c r="FG48" s="50"/>
      <c r="FH48" s="50"/>
      <c r="FI48" s="50"/>
      <c r="FJ48" s="50"/>
      <c r="FK48" s="50"/>
      <c r="FL48" s="50"/>
      <c r="FM48" s="50"/>
      <c r="FN48" s="50"/>
      <c r="FO48" s="50"/>
      <c r="FP48" s="50"/>
      <c r="FQ48" s="50"/>
      <c r="FR48" s="50"/>
      <c r="FS48" s="50"/>
      <c r="FT48" s="50"/>
      <c r="FU48" s="50"/>
      <c r="FV48" s="50"/>
      <c r="FW48" s="50"/>
      <c r="FX48" s="50"/>
      <c r="FY48" s="50"/>
      <c r="FZ48" s="50"/>
      <c r="GA48" s="50"/>
      <c r="GB48" s="50"/>
      <c r="GC48" s="50"/>
      <c r="GD48" s="50"/>
      <c r="GE48" s="50"/>
      <c r="GF48" s="50"/>
      <c r="GG48" s="50"/>
      <c r="GH48" s="50"/>
      <c r="GI48" s="50"/>
      <c r="GJ48" s="50"/>
      <c r="GK48" s="50"/>
      <c r="GL48" s="50"/>
    </row>
    <row r="49" spans="1:194" ht="14.85" customHeight="1" x14ac:dyDescent="0.2">
      <c r="A49" s="26"/>
      <c r="B49" s="432" t="s">
        <v>120</v>
      </c>
      <c r="C49" s="42"/>
      <c r="D49" s="51"/>
      <c r="E49" s="51"/>
      <c r="F49" s="51"/>
      <c r="G49" s="51"/>
      <c r="H49" s="50"/>
      <c r="I49" s="51"/>
      <c r="J49" s="51"/>
      <c r="K49" s="51"/>
      <c r="L49" s="51"/>
      <c r="M49" s="50"/>
      <c r="N49" s="51"/>
      <c r="O49" s="51"/>
      <c r="P49" s="51"/>
      <c r="Q49" s="51"/>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50"/>
      <c r="CS49" s="50"/>
      <c r="CT49" s="50"/>
      <c r="CU49" s="50"/>
      <c r="CV49" s="50"/>
      <c r="CW49" s="50"/>
      <c r="CX49" s="50"/>
      <c r="CY49" s="50"/>
      <c r="CZ49" s="50"/>
      <c r="DA49" s="50"/>
      <c r="DB49" s="50"/>
      <c r="DC49" s="50"/>
      <c r="DD49" s="50"/>
      <c r="DE49" s="50"/>
      <c r="DF49" s="50"/>
      <c r="DG49" s="50"/>
      <c r="DH49" s="50"/>
      <c r="DI49" s="50"/>
      <c r="DJ49" s="50"/>
      <c r="DK49" s="50"/>
      <c r="DL49" s="50"/>
      <c r="DM49" s="50"/>
      <c r="DN49" s="50"/>
      <c r="DO49" s="50"/>
      <c r="DP49" s="50"/>
      <c r="DQ49" s="50"/>
      <c r="DR49" s="50"/>
      <c r="DS49" s="50"/>
      <c r="DT49" s="50"/>
      <c r="DU49" s="50"/>
      <c r="DV49" s="50"/>
      <c r="DW49" s="50"/>
      <c r="DX49" s="50"/>
      <c r="DY49" s="50"/>
      <c r="DZ49" s="50"/>
      <c r="EA49" s="50"/>
      <c r="EB49" s="50"/>
      <c r="EC49" s="50"/>
      <c r="ED49" s="50"/>
      <c r="EE49" s="50"/>
      <c r="EF49" s="50"/>
      <c r="EG49" s="50"/>
      <c r="EH49" s="50"/>
      <c r="EI49" s="50"/>
      <c r="EJ49" s="50"/>
      <c r="EK49" s="50"/>
      <c r="EL49" s="50"/>
      <c r="EM49" s="50"/>
      <c r="EN49" s="50"/>
      <c r="EO49" s="50"/>
      <c r="EP49" s="50"/>
      <c r="EQ49" s="50"/>
      <c r="ER49" s="50"/>
      <c r="ES49" s="50"/>
      <c r="ET49" s="50"/>
      <c r="EU49" s="50"/>
      <c r="EV49" s="50"/>
      <c r="EW49" s="50"/>
      <c r="EX49" s="50"/>
      <c r="EY49" s="50"/>
      <c r="EZ49" s="50"/>
      <c r="FA49" s="50"/>
      <c r="FB49" s="50"/>
      <c r="FC49" s="50"/>
      <c r="FD49" s="50"/>
      <c r="FE49" s="50"/>
      <c r="FF49" s="50"/>
      <c r="FG49" s="50"/>
      <c r="FH49" s="50"/>
      <c r="FI49" s="50"/>
      <c r="FJ49" s="50"/>
      <c r="FK49" s="50"/>
      <c r="FL49" s="50"/>
      <c r="FM49" s="50"/>
      <c r="FN49" s="50"/>
      <c r="FO49" s="50"/>
      <c r="FP49" s="50"/>
      <c r="FQ49" s="50"/>
      <c r="FR49" s="50"/>
      <c r="FS49" s="50"/>
      <c r="FT49" s="50"/>
      <c r="FU49" s="50"/>
      <c r="FV49" s="50"/>
      <c r="FW49" s="50"/>
      <c r="FX49" s="50"/>
      <c r="FY49" s="50"/>
      <c r="FZ49" s="50"/>
      <c r="GA49" s="50"/>
      <c r="GB49" s="50"/>
      <c r="GC49" s="50"/>
      <c r="GD49" s="50"/>
      <c r="GE49" s="50"/>
      <c r="GF49" s="50"/>
      <c r="GG49" s="50"/>
      <c r="GH49" s="50"/>
      <c r="GI49" s="50"/>
      <c r="GJ49" s="50"/>
      <c r="GK49" s="50"/>
      <c r="GL49" s="50"/>
    </row>
    <row r="50" spans="1:194" ht="14.85" customHeight="1" x14ac:dyDescent="0.2">
      <c r="A50" s="26"/>
      <c r="B50" s="432" t="s">
        <v>133</v>
      </c>
      <c r="C50" s="42"/>
      <c r="D50" s="51"/>
      <c r="E50" s="51"/>
      <c r="F50" s="51"/>
      <c r="G50" s="51"/>
      <c r="H50" s="50"/>
      <c r="I50" s="51"/>
      <c r="J50" s="51"/>
      <c r="K50" s="51"/>
      <c r="L50" s="51"/>
      <c r="M50" s="50"/>
      <c r="N50" s="51"/>
      <c r="O50" s="51"/>
      <c r="P50" s="51"/>
      <c r="Q50" s="51"/>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c r="DA50" s="50"/>
      <c r="DB50" s="50"/>
      <c r="DC50" s="50"/>
      <c r="DD50" s="50"/>
      <c r="DE50" s="50"/>
      <c r="DF50" s="50"/>
      <c r="DG50" s="50"/>
      <c r="DH50" s="50"/>
      <c r="DI50" s="50"/>
      <c r="DJ50" s="50"/>
      <c r="DK50" s="50"/>
      <c r="DL50" s="50"/>
      <c r="DM50" s="50"/>
      <c r="DN50" s="50"/>
      <c r="DO50" s="50"/>
      <c r="DP50" s="50"/>
      <c r="DQ50" s="50"/>
      <c r="DR50" s="50"/>
      <c r="DS50" s="50"/>
      <c r="DT50" s="50"/>
      <c r="DU50" s="50"/>
      <c r="DV50" s="50"/>
      <c r="DW50" s="50"/>
      <c r="DX50" s="50"/>
      <c r="DY50" s="50"/>
      <c r="DZ50" s="50"/>
      <c r="EA50" s="50"/>
      <c r="EB50" s="50"/>
      <c r="EC50" s="50"/>
      <c r="ED50" s="50"/>
      <c r="EE50" s="50"/>
      <c r="EF50" s="50"/>
      <c r="EG50" s="50"/>
      <c r="EH50" s="50"/>
      <c r="EI50" s="50"/>
      <c r="EJ50" s="50"/>
      <c r="EK50" s="50"/>
      <c r="EL50" s="50"/>
      <c r="EM50" s="50"/>
      <c r="EN50" s="50"/>
      <c r="EO50" s="50"/>
      <c r="EP50" s="50"/>
      <c r="EQ50" s="50"/>
      <c r="ER50" s="50"/>
      <c r="ES50" s="50"/>
      <c r="ET50" s="50"/>
      <c r="EU50" s="50"/>
      <c r="EV50" s="50"/>
      <c r="EW50" s="50"/>
      <c r="EX50" s="50"/>
      <c r="EY50" s="50"/>
      <c r="EZ50" s="50"/>
      <c r="FA50" s="50"/>
      <c r="FB50" s="50"/>
      <c r="FC50" s="50"/>
      <c r="FD50" s="50"/>
      <c r="FE50" s="50"/>
      <c r="FF50" s="50"/>
      <c r="FG50" s="50"/>
      <c r="FH50" s="50"/>
      <c r="FI50" s="50"/>
      <c r="FJ50" s="50"/>
      <c r="FK50" s="50"/>
      <c r="FL50" s="50"/>
      <c r="FM50" s="50"/>
      <c r="FN50" s="50"/>
      <c r="FO50" s="50"/>
      <c r="FP50" s="50"/>
      <c r="FQ50" s="50"/>
      <c r="FR50" s="50"/>
      <c r="FS50" s="50"/>
      <c r="FT50" s="50"/>
      <c r="FU50" s="50"/>
      <c r="FV50" s="50"/>
      <c r="FW50" s="50"/>
      <c r="FX50" s="50"/>
      <c r="FY50" s="50"/>
      <c r="FZ50" s="50"/>
      <c r="GA50" s="50"/>
      <c r="GB50" s="50"/>
      <c r="GC50" s="50"/>
      <c r="GD50" s="50"/>
      <c r="GE50" s="50"/>
      <c r="GF50" s="50"/>
      <c r="GG50" s="50"/>
      <c r="GH50" s="50"/>
      <c r="GI50" s="50"/>
      <c r="GJ50" s="50"/>
      <c r="GK50" s="50"/>
      <c r="GL50" s="50"/>
    </row>
    <row r="51" spans="1:194" ht="14.85" customHeight="1" x14ac:dyDescent="0.2">
      <c r="A51" s="26"/>
      <c r="B51" s="436" t="s">
        <v>134</v>
      </c>
      <c r="C51" s="42"/>
      <c r="D51" s="51"/>
      <c r="E51" s="51"/>
      <c r="F51" s="51"/>
      <c r="G51" s="51"/>
      <c r="H51" s="50"/>
      <c r="I51" s="51"/>
      <c r="J51" s="51"/>
      <c r="K51" s="51"/>
      <c r="L51" s="51"/>
      <c r="M51" s="50"/>
      <c r="N51" s="51"/>
      <c r="O51" s="51"/>
      <c r="P51" s="51"/>
      <c r="Q51" s="51"/>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50"/>
      <c r="DB51" s="50"/>
      <c r="DC51" s="50"/>
      <c r="DD51" s="50"/>
      <c r="DE51" s="50"/>
      <c r="DF51" s="50"/>
      <c r="DG51" s="50"/>
      <c r="DH51" s="50"/>
      <c r="DI51" s="50"/>
      <c r="DJ51" s="50"/>
      <c r="DK51" s="50"/>
      <c r="DL51" s="50"/>
      <c r="DM51" s="50"/>
      <c r="DN51" s="50"/>
      <c r="DO51" s="50"/>
      <c r="DP51" s="50"/>
      <c r="DQ51" s="50"/>
      <c r="DR51" s="50"/>
      <c r="DS51" s="50"/>
      <c r="DT51" s="50"/>
      <c r="DU51" s="50"/>
      <c r="DV51" s="50"/>
      <c r="DW51" s="50"/>
      <c r="DX51" s="50"/>
      <c r="DY51" s="50"/>
      <c r="DZ51" s="50"/>
      <c r="EA51" s="50"/>
      <c r="EB51" s="50"/>
      <c r="EC51" s="50"/>
      <c r="ED51" s="50"/>
      <c r="EE51" s="50"/>
      <c r="EF51" s="50"/>
      <c r="EG51" s="50"/>
      <c r="EH51" s="50"/>
      <c r="EI51" s="50"/>
      <c r="EJ51" s="50"/>
      <c r="EK51" s="50"/>
      <c r="EL51" s="50"/>
      <c r="EM51" s="50"/>
      <c r="EN51" s="50"/>
      <c r="EO51" s="50"/>
      <c r="EP51" s="50"/>
      <c r="EQ51" s="50"/>
      <c r="ER51" s="50"/>
      <c r="ES51" s="50"/>
      <c r="ET51" s="50"/>
      <c r="EU51" s="50"/>
      <c r="EV51" s="50"/>
      <c r="EW51" s="50"/>
      <c r="EX51" s="50"/>
      <c r="EY51" s="50"/>
      <c r="EZ51" s="50"/>
      <c r="FA51" s="50"/>
      <c r="FB51" s="50"/>
      <c r="FC51" s="50"/>
      <c r="FD51" s="50"/>
      <c r="FE51" s="50"/>
      <c r="FF51" s="50"/>
      <c r="FG51" s="50"/>
      <c r="FH51" s="50"/>
      <c r="FI51" s="50"/>
      <c r="FJ51" s="50"/>
      <c r="FK51" s="50"/>
      <c r="FL51" s="50"/>
      <c r="FM51" s="50"/>
      <c r="FN51" s="50"/>
      <c r="FO51" s="50"/>
      <c r="FP51" s="50"/>
      <c r="FQ51" s="50"/>
      <c r="FR51" s="50"/>
      <c r="FS51" s="50"/>
      <c r="FT51" s="50"/>
      <c r="FU51" s="50"/>
      <c r="FV51" s="50"/>
      <c r="FW51" s="50"/>
      <c r="FX51" s="50"/>
      <c r="FY51" s="50"/>
      <c r="FZ51" s="50"/>
      <c r="GA51" s="50"/>
      <c r="GB51" s="50"/>
      <c r="GC51" s="50"/>
      <c r="GD51" s="50"/>
      <c r="GE51" s="50"/>
      <c r="GF51" s="50"/>
      <c r="GG51" s="50"/>
      <c r="GH51" s="50"/>
      <c r="GI51" s="50"/>
      <c r="GJ51" s="50"/>
      <c r="GK51" s="50"/>
      <c r="GL51" s="50"/>
    </row>
    <row r="52" spans="1:194" ht="14.85" customHeight="1" x14ac:dyDescent="0.2">
      <c r="A52" s="26"/>
      <c r="B52" s="431" t="s">
        <v>135</v>
      </c>
      <c r="C52" s="42"/>
      <c r="D52" s="49">
        <f>D32+D12</f>
        <v>0</v>
      </c>
      <c r="E52" s="49">
        <f>E32+E12</f>
        <v>0</v>
      </c>
      <c r="F52" s="49">
        <f>F32+F12</f>
        <v>0</v>
      </c>
      <c r="G52" s="49">
        <f>G32+G12</f>
        <v>0</v>
      </c>
      <c r="H52" s="50"/>
      <c r="I52" s="49">
        <f>I32+I12</f>
        <v>0</v>
      </c>
      <c r="J52" s="49">
        <f>J32+J12</f>
        <v>0</v>
      </c>
      <c r="K52" s="49">
        <f>K32+K12</f>
        <v>0</v>
      </c>
      <c r="L52" s="49">
        <f>L32+L12</f>
        <v>0</v>
      </c>
      <c r="M52" s="50"/>
      <c r="N52" s="49">
        <f>N32+N12</f>
        <v>0</v>
      </c>
      <c r="O52" s="49">
        <f>O32+O12</f>
        <v>0</v>
      </c>
      <c r="P52" s="49">
        <f>P32+P12</f>
        <v>0</v>
      </c>
      <c r="Q52" s="49">
        <f>Q32+Q12</f>
        <v>0</v>
      </c>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50"/>
      <c r="DL52" s="50"/>
      <c r="DM52" s="50"/>
      <c r="DN52" s="50"/>
      <c r="DO52" s="50"/>
      <c r="DP52" s="50"/>
      <c r="DQ52" s="50"/>
      <c r="DR52" s="50"/>
      <c r="DS52" s="50"/>
      <c r="DT52" s="50"/>
      <c r="DU52" s="50"/>
      <c r="DV52" s="50"/>
      <c r="DW52" s="50"/>
      <c r="DX52" s="50"/>
      <c r="DY52" s="50"/>
      <c r="DZ52" s="50"/>
      <c r="EA52" s="50"/>
      <c r="EB52" s="50"/>
      <c r="EC52" s="50"/>
      <c r="ED52" s="50"/>
      <c r="EE52" s="50"/>
      <c r="EF52" s="50"/>
      <c r="EG52" s="50"/>
      <c r="EH52" s="50"/>
      <c r="EI52" s="50"/>
      <c r="EJ52" s="50"/>
      <c r="EK52" s="50"/>
      <c r="EL52" s="50"/>
      <c r="EM52" s="50"/>
      <c r="EN52" s="50"/>
      <c r="EO52" s="50"/>
      <c r="EP52" s="50"/>
      <c r="EQ52" s="50"/>
      <c r="ER52" s="50"/>
      <c r="ES52" s="50"/>
      <c r="ET52" s="50"/>
      <c r="EU52" s="50"/>
      <c r="EV52" s="50"/>
      <c r="EW52" s="50"/>
      <c r="EX52" s="50"/>
      <c r="EY52" s="50"/>
      <c r="EZ52" s="50"/>
      <c r="FA52" s="50"/>
      <c r="FB52" s="50"/>
      <c r="FC52" s="50"/>
      <c r="FD52" s="50"/>
      <c r="FE52" s="50"/>
      <c r="FF52" s="50"/>
      <c r="FG52" s="50"/>
      <c r="FH52" s="50"/>
      <c r="FI52" s="50"/>
      <c r="FJ52" s="50"/>
      <c r="FK52" s="50"/>
      <c r="FL52" s="50"/>
      <c r="FM52" s="50"/>
      <c r="FN52" s="50"/>
      <c r="FO52" s="50"/>
      <c r="FP52" s="50"/>
      <c r="FQ52" s="50"/>
      <c r="FR52" s="50"/>
      <c r="FS52" s="50"/>
      <c r="FT52" s="50"/>
      <c r="FU52" s="50"/>
      <c r="FV52" s="50"/>
      <c r="FW52" s="50"/>
      <c r="FX52" s="50"/>
      <c r="FY52" s="50"/>
      <c r="FZ52" s="50"/>
      <c r="GA52" s="50"/>
      <c r="GB52" s="50"/>
      <c r="GC52" s="50"/>
      <c r="GD52" s="50"/>
      <c r="GE52" s="50"/>
      <c r="GF52" s="50"/>
      <c r="GG52" s="50"/>
      <c r="GH52" s="50"/>
      <c r="GI52" s="50"/>
      <c r="GJ52" s="50"/>
      <c r="GK52" s="50"/>
      <c r="GL52" s="50"/>
    </row>
    <row r="53" spans="1:194" ht="23.45" customHeight="1" x14ac:dyDescent="0.2">
      <c r="A53" s="26"/>
      <c r="B53" s="437" t="s">
        <v>136</v>
      </c>
      <c r="D53" s="54"/>
      <c r="E53" s="54"/>
      <c r="F53" s="54"/>
      <c r="G53" s="54"/>
      <c r="H53" s="50"/>
      <c r="I53" s="54"/>
      <c r="J53" s="54"/>
      <c r="K53" s="54"/>
      <c r="L53" s="54"/>
      <c r="M53" s="50"/>
      <c r="N53" s="54"/>
      <c r="O53" s="54"/>
      <c r="P53" s="54"/>
      <c r="Q53" s="54"/>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50"/>
      <c r="BF53" s="50"/>
      <c r="BG53" s="50"/>
      <c r="BH53" s="50"/>
      <c r="BI53" s="50"/>
      <c r="BJ53" s="50"/>
      <c r="BK53" s="50"/>
      <c r="BL53" s="50"/>
      <c r="BM53" s="50"/>
      <c r="BN53" s="50"/>
      <c r="BO53" s="50"/>
      <c r="BP53" s="50"/>
      <c r="BQ53" s="50"/>
      <c r="BR53" s="50"/>
      <c r="BS53" s="50"/>
      <c r="BT53" s="50"/>
      <c r="BU53" s="50"/>
      <c r="BV53" s="50"/>
      <c r="BW53" s="50"/>
      <c r="BX53" s="50"/>
      <c r="BY53" s="50"/>
      <c r="BZ53" s="50"/>
      <c r="CA53" s="50"/>
      <c r="CB53" s="50"/>
      <c r="CC53" s="50"/>
      <c r="CD53" s="50"/>
      <c r="CE53" s="50"/>
      <c r="CF53" s="50"/>
      <c r="CG53" s="50"/>
      <c r="CH53" s="50"/>
      <c r="CI53" s="50"/>
      <c r="CJ53" s="50"/>
      <c r="CK53" s="50"/>
      <c r="CL53" s="50"/>
      <c r="CM53" s="50"/>
      <c r="CN53" s="50"/>
      <c r="CO53" s="50"/>
      <c r="CP53" s="50"/>
      <c r="CQ53" s="50"/>
      <c r="CR53" s="50"/>
      <c r="CS53" s="50"/>
      <c r="CT53" s="50"/>
      <c r="CU53" s="50"/>
      <c r="CV53" s="50"/>
      <c r="CW53" s="50"/>
      <c r="CX53" s="50"/>
      <c r="CY53" s="50"/>
      <c r="CZ53" s="50"/>
      <c r="DA53" s="50"/>
      <c r="DB53" s="50"/>
      <c r="DC53" s="50"/>
      <c r="DD53" s="50"/>
      <c r="DE53" s="50"/>
      <c r="DF53" s="50"/>
      <c r="DG53" s="50"/>
      <c r="DH53" s="50"/>
      <c r="DI53" s="50"/>
      <c r="DJ53" s="50"/>
      <c r="DK53" s="50"/>
      <c r="DL53" s="50"/>
      <c r="DM53" s="50"/>
      <c r="DN53" s="50"/>
      <c r="DO53" s="50"/>
      <c r="DP53" s="50"/>
      <c r="DQ53" s="50"/>
      <c r="DR53" s="50"/>
      <c r="DS53" s="50"/>
      <c r="DT53" s="50"/>
      <c r="DU53" s="50"/>
      <c r="DV53" s="50"/>
      <c r="DW53" s="50"/>
      <c r="DX53" s="50"/>
      <c r="DY53" s="50"/>
      <c r="DZ53" s="50"/>
      <c r="EA53" s="50"/>
      <c r="EB53" s="50"/>
      <c r="EC53" s="50"/>
      <c r="ED53" s="50"/>
      <c r="EE53" s="50"/>
      <c r="EF53" s="50"/>
      <c r="EG53" s="50"/>
      <c r="EH53" s="50"/>
      <c r="EI53" s="50"/>
      <c r="EJ53" s="50"/>
      <c r="EK53" s="50"/>
      <c r="EL53" s="50"/>
      <c r="EM53" s="50"/>
      <c r="EN53" s="50"/>
      <c r="EO53" s="50"/>
      <c r="EP53" s="50"/>
      <c r="EQ53" s="50"/>
      <c r="ER53" s="50"/>
      <c r="ES53" s="50"/>
      <c r="ET53" s="50"/>
      <c r="EU53" s="50"/>
      <c r="EV53" s="50"/>
      <c r="EW53" s="50"/>
      <c r="EX53" s="50"/>
      <c r="EY53" s="50"/>
      <c r="EZ53" s="50"/>
      <c r="FA53" s="50"/>
      <c r="FB53" s="50"/>
      <c r="FC53" s="50"/>
      <c r="FD53" s="50"/>
      <c r="FE53" s="50"/>
      <c r="FF53" s="50"/>
      <c r="FG53" s="50"/>
      <c r="FH53" s="50"/>
      <c r="FI53" s="50"/>
      <c r="FJ53" s="50"/>
      <c r="FK53" s="50"/>
      <c r="FL53" s="50"/>
      <c r="FM53" s="50"/>
      <c r="FN53" s="50"/>
      <c r="FO53" s="50"/>
      <c r="FP53" s="50"/>
      <c r="FQ53" s="50"/>
      <c r="FR53" s="50"/>
      <c r="FS53" s="50"/>
      <c r="FT53" s="50"/>
      <c r="FU53" s="50"/>
      <c r="FV53" s="50"/>
      <c r="FW53" s="50"/>
      <c r="FX53" s="50"/>
      <c r="FY53" s="50"/>
      <c r="FZ53" s="50"/>
      <c r="GA53" s="50"/>
      <c r="GB53" s="50"/>
      <c r="GC53" s="50"/>
      <c r="GD53" s="50"/>
      <c r="GE53" s="50"/>
      <c r="GF53" s="50"/>
      <c r="GG53" s="50"/>
      <c r="GH53" s="50"/>
      <c r="GI53" s="50"/>
      <c r="GJ53" s="50"/>
      <c r="GK53" s="50"/>
      <c r="GL53" s="50"/>
    </row>
    <row r="54" spans="1:194" ht="14.85" customHeight="1" x14ac:dyDescent="0.2">
      <c r="A54" s="26"/>
      <c r="B54" s="431" t="s">
        <v>137</v>
      </c>
      <c r="C54" s="42"/>
      <c r="D54" s="49">
        <f>SUM(D55:D59,D63:D64)</f>
        <v>0</v>
      </c>
      <c r="E54" s="49">
        <f>SUM(E55:E59,E63:E64)</f>
        <v>0</v>
      </c>
      <c r="F54" s="49">
        <f>SUM(F55:F59,F63:F64)</f>
        <v>0</v>
      </c>
      <c r="G54" s="49">
        <f>SUM(G55:G59,G63:G64)</f>
        <v>0</v>
      </c>
      <c r="H54" s="50"/>
      <c r="I54" s="49">
        <f>SUM(I55:I59,I63:I64)</f>
        <v>0</v>
      </c>
      <c r="J54" s="49">
        <f>SUM(J55:J59,J63:J64)</f>
        <v>0</v>
      </c>
      <c r="K54" s="49">
        <f>SUM(K55:K59,K63:K64)</f>
        <v>0</v>
      </c>
      <c r="L54" s="49">
        <f>SUM(L55:L59,L63:L64)</f>
        <v>0</v>
      </c>
      <c r="M54" s="50"/>
      <c r="N54" s="49">
        <f>SUM(N55:N59,N63:N64)</f>
        <v>0</v>
      </c>
      <c r="O54" s="49">
        <f>SUM(O55:O59,O63:O64)</f>
        <v>0</v>
      </c>
      <c r="P54" s="49">
        <f>SUM(P55:P59,P63:P64)</f>
        <v>0</v>
      </c>
      <c r="Q54" s="49">
        <f>SUM(Q55:Q59,Q63:Q64)</f>
        <v>0</v>
      </c>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50"/>
      <c r="BD54" s="50"/>
      <c r="BE54" s="50"/>
      <c r="BF54" s="50"/>
      <c r="BG54" s="50"/>
      <c r="BH54" s="50"/>
      <c r="BI54" s="50"/>
      <c r="BJ54" s="50"/>
      <c r="BK54" s="50"/>
      <c r="BL54" s="50"/>
      <c r="BM54" s="50"/>
      <c r="BN54" s="50"/>
      <c r="BO54" s="50"/>
      <c r="BP54" s="50"/>
      <c r="BQ54" s="50"/>
      <c r="BR54" s="50"/>
      <c r="BS54" s="50"/>
      <c r="BT54" s="50"/>
      <c r="BU54" s="50"/>
      <c r="BV54" s="50"/>
      <c r="BW54" s="50"/>
      <c r="BX54" s="50"/>
      <c r="BY54" s="50"/>
      <c r="BZ54" s="50"/>
      <c r="CA54" s="50"/>
      <c r="CB54" s="50"/>
      <c r="CC54" s="50"/>
      <c r="CD54" s="50"/>
      <c r="CE54" s="50"/>
      <c r="CF54" s="50"/>
      <c r="CG54" s="50"/>
      <c r="CH54" s="50"/>
      <c r="CI54" s="50"/>
      <c r="CJ54" s="50"/>
      <c r="CK54" s="50"/>
      <c r="CL54" s="50"/>
      <c r="CM54" s="50"/>
      <c r="CN54" s="50"/>
      <c r="CO54" s="50"/>
      <c r="CP54" s="50"/>
      <c r="CQ54" s="50"/>
      <c r="CR54" s="50"/>
      <c r="CS54" s="50"/>
      <c r="CT54" s="50"/>
      <c r="CU54" s="50"/>
      <c r="CV54" s="50"/>
      <c r="CW54" s="50"/>
      <c r="CX54" s="50"/>
      <c r="CY54" s="50"/>
      <c r="CZ54" s="50"/>
      <c r="DA54" s="50"/>
      <c r="DB54" s="50"/>
      <c r="DC54" s="50"/>
      <c r="DD54" s="50"/>
      <c r="DE54" s="50"/>
      <c r="DF54" s="50"/>
      <c r="DG54" s="50"/>
      <c r="DH54" s="50"/>
      <c r="DI54" s="50"/>
      <c r="DJ54" s="50"/>
      <c r="DK54" s="50"/>
      <c r="DL54" s="50"/>
      <c r="DM54" s="50"/>
      <c r="DN54" s="50"/>
      <c r="DO54" s="50"/>
      <c r="DP54" s="50"/>
      <c r="DQ54" s="50"/>
      <c r="DR54" s="50"/>
      <c r="DS54" s="50"/>
      <c r="DT54" s="50"/>
      <c r="DU54" s="50"/>
      <c r="DV54" s="50"/>
      <c r="DW54" s="50"/>
      <c r="DX54" s="50"/>
      <c r="DY54" s="50"/>
      <c r="DZ54" s="50"/>
      <c r="EA54" s="50"/>
      <c r="EB54" s="50"/>
      <c r="EC54" s="50"/>
      <c r="ED54" s="50"/>
      <c r="EE54" s="50"/>
      <c r="EF54" s="50"/>
      <c r="EG54" s="50"/>
      <c r="EH54" s="50"/>
      <c r="EI54" s="50"/>
      <c r="EJ54" s="50"/>
      <c r="EK54" s="50"/>
      <c r="EL54" s="50"/>
      <c r="EM54" s="50"/>
      <c r="EN54" s="50"/>
      <c r="EO54" s="50"/>
      <c r="EP54" s="50"/>
      <c r="EQ54" s="50"/>
      <c r="ER54" s="50"/>
      <c r="ES54" s="50"/>
      <c r="ET54" s="50"/>
      <c r="EU54" s="50"/>
      <c r="EV54" s="50"/>
      <c r="EW54" s="50"/>
      <c r="EX54" s="50"/>
      <c r="EY54" s="50"/>
      <c r="EZ54" s="50"/>
      <c r="FA54" s="50"/>
      <c r="FB54" s="50"/>
      <c r="FC54" s="50"/>
      <c r="FD54" s="50"/>
      <c r="FE54" s="50"/>
      <c r="FF54" s="50"/>
      <c r="FG54" s="50"/>
      <c r="FH54" s="50"/>
      <c r="FI54" s="50"/>
      <c r="FJ54" s="50"/>
      <c r="FK54" s="50"/>
      <c r="FL54" s="50"/>
      <c r="FM54" s="50"/>
      <c r="FN54" s="50"/>
      <c r="FO54" s="50"/>
      <c r="FP54" s="50"/>
      <c r="FQ54" s="50"/>
      <c r="FR54" s="50"/>
      <c r="FS54" s="50"/>
      <c r="FT54" s="50"/>
      <c r="FU54" s="50"/>
      <c r="FV54" s="50"/>
      <c r="FW54" s="50"/>
      <c r="FX54" s="50"/>
      <c r="FY54" s="50"/>
      <c r="FZ54" s="50"/>
      <c r="GA54" s="50"/>
      <c r="GB54" s="50"/>
      <c r="GC54" s="50"/>
      <c r="GD54" s="50"/>
      <c r="GE54" s="50"/>
      <c r="GF54" s="50"/>
      <c r="GG54" s="50"/>
      <c r="GH54" s="50"/>
      <c r="GI54" s="50"/>
      <c r="GJ54" s="50"/>
      <c r="GK54" s="50"/>
      <c r="GL54" s="50"/>
    </row>
    <row r="55" spans="1:194" ht="14.85" customHeight="1" x14ac:dyDescent="0.2">
      <c r="A55" s="26"/>
      <c r="B55" s="436" t="s">
        <v>138</v>
      </c>
      <c r="C55" s="42"/>
      <c r="D55" s="51"/>
      <c r="E55" s="51"/>
      <c r="F55" s="51"/>
      <c r="G55" s="51"/>
      <c r="H55" s="50"/>
      <c r="I55" s="51"/>
      <c r="J55" s="51"/>
      <c r="K55" s="51"/>
      <c r="L55" s="51"/>
      <c r="M55" s="50"/>
      <c r="N55" s="51"/>
      <c r="O55" s="51"/>
      <c r="P55" s="51"/>
      <c r="Q55" s="51"/>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50"/>
      <c r="BD55" s="50"/>
      <c r="BE55" s="50"/>
      <c r="BF55" s="50"/>
      <c r="BG55" s="50"/>
      <c r="BH55" s="50"/>
      <c r="BI55" s="50"/>
      <c r="BJ55" s="50"/>
      <c r="BK55" s="50"/>
      <c r="BL55" s="50"/>
      <c r="BM55" s="50"/>
      <c r="BN55" s="50"/>
      <c r="BO55" s="50"/>
      <c r="BP55" s="50"/>
      <c r="BQ55" s="50"/>
      <c r="BR55" s="50"/>
      <c r="BS55" s="50"/>
      <c r="BT55" s="50"/>
      <c r="BU55" s="50"/>
      <c r="BV55" s="50"/>
      <c r="BW55" s="50"/>
      <c r="BX55" s="50"/>
      <c r="BY55" s="50"/>
      <c r="BZ55" s="50"/>
      <c r="CA55" s="50"/>
      <c r="CB55" s="50"/>
      <c r="CC55" s="50"/>
      <c r="CD55" s="50"/>
      <c r="CE55" s="50"/>
      <c r="CF55" s="50"/>
      <c r="CG55" s="50"/>
      <c r="CH55" s="50"/>
      <c r="CI55" s="50"/>
      <c r="CJ55" s="50"/>
      <c r="CK55" s="50"/>
      <c r="CL55" s="50"/>
      <c r="CM55" s="50"/>
      <c r="CN55" s="50"/>
      <c r="CO55" s="50"/>
      <c r="CP55" s="50"/>
      <c r="CQ55" s="50"/>
      <c r="CR55" s="50"/>
      <c r="CS55" s="50"/>
      <c r="CT55" s="50"/>
      <c r="CU55" s="50"/>
      <c r="CV55" s="50"/>
      <c r="CW55" s="50"/>
      <c r="CX55" s="50"/>
      <c r="CY55" s="50"/>
      <c r="CZ55" s="50"/>
      <c r="DA55" s="50"/>
      <c r="DB55" s="50"/>
      <c r="DC55" s="50"/>
      <c r="DD55" s="50"/>
      <c r="DE55" s="50"/>
      <c r="DF55" s="50"/>
      <c r="DG55" s="50"/>
      <c r="DH55" s="50"/>
      <c r="DI55" s="50"/>
      <c r="DJ55" s="50"/>
      <c r="DK55" s="50"/>
      <c r="DL55" s="50"/>
      <c r="DM55" s="50"/>
      <c r="DN55" s="50"/>
      <c r="DO55" s="50"/>
      <c r="DP55" s="50"/>
      <c r="DQ55" s="50"/>
      <c r="DR55" s="50"/>
      <c r="DS55" s="50"/>
      <c r="DT55" s="50"/>
      <c r="DU55" s="50"/>
      <c r="DV55" s="50"/>
      <c r="DW55" s="50"/>
      <c r="DX55" s="50"/>
      <c r="DY55" s="50"/>
      <c r="DZ55" s="50"/>
      <c r="EA55" s="50"/>
      <c r="EB55" s="50"/>
      <c r="EC55" s="50"/>
      <c r="ED55" s="50"/>
      <c r="EE55" s="50"/>
      <c r="EF55" s="50"/>
      <c r="EG55" s="50"/>
      <c r="EH55" s="50"/>
      <c r="EI55" s="50"/>
      <c r="EJ55" s="50"/>
      <c r="EK55" s="50"/>
      <c r="EL55" s="50"/>
      <c r="EM55" s="50"/>
      <c r="EN55" s="50"/>
      <c r="EO55" s="50"/>
      <c r="EP55" s="50"/>
      <c r="EQ55" s="50"/>
      <c r="ER55" s="50"/>
      <c r="ES55" s="50"/>
      <c r="ET55" s="50"/>
      <c r="EU55" s="50"/>
      <c r="EV55" s="50"/>
      <c r="EW55" s="50"/>
      <c r="EX55" s="50"/>
      <c r="EY55" s="50"/>
      <c r="EZ55" s="50"/>
      <c r="FA55" s="50"/>
      <c r="FB55" s="50"/>
      <c r="FC55" s="50"/>
      <c r="FD55" s="50"/>
      <c r="FE55" s="50"/>
      <c r="FF55" s="50"/>
      <c r="FG55" s="50"/>
      <c r="FH55" s="50"/>
      <c r="FI55" s="50"/>
      <c r="FJ55" s="50"/>
      <c r="FK55" s="50"/>
      <c r="FL55" s="50"/>
      <c r="FM55" s="50"/>
      <c r="FN55" s="50"/>
      <c r="FO55" s="50"/>
      <c r="FP55" s="50"/>
      <c r="FQ55" s="50"/>
      <c r="FR55" s="50"/>
      <c r="FS55" s="50"/>
      <c r="FT55" s="50"/>
      <c r="FU55" s="50"/>
      <c r="FV55" s="50"/>
      <c r="FW55" s="50"/>
      <c r="FX55" s="50"/>
      <c r="FY55" s="50"/>
      <c r="FZ55" s="50"/>
      <c r="GA55" s="50"/>
      <c r="GB55" s="50"/>
      <c r="GC55" s="50"/>
      <c r="GD55" s="50"/>
      <c r="GE55" s="50"/>
      <c r="GF55" s="50"/>
      <c r="GG55" s="50"/>
      <c r="GH55" s="50"/>
      <c r="GI55" s="50"/>
      <c r="GJ55" s="50"/>
      <c r="GK55" s="50"/>
      <c r="GL55" s="50"/>
    </row>
    <row r="56" spans="1:194" ht="14.85" customHeight="1" x14ac:dyDescent="0.2">
      <c r="A56" s="26"/>
      <c r="B56" s="436" t="s">
        <v>139</v>
      </c>
      <c r="C56" s="42"/>
      <c r="D56" s="51"/>
      <c r="E56" s="51"/>
      <c r="F56" s="51"/>
      <c r="G56" s="51"/>
      <c r="H56" s="50"/>
      <c r="I56" s="51"/>
      <c r="J56" s="51"/>
      <c r="K56" s="51"/>
      <c r="L56" s="51"/>
      <c r="M56" s="50"/>
      <c r="N56" s="51"/>
      <c r="O56" s="51"/>
      <c r="P56" s="51"/>
      <c r="Q56" s="51"/>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c r="BW56" s="50"/>
      <c r="BX56" s="50"/>
      <c r="BY56" s="50"/>
      <c r="BZ56" s="50"/>
      <c r="CA56" s="50"/>
      <c r="CB56" s="50"/>
      <c r="CC56" s="50"/>
      <c r="CD56" s="50"/>
      <c r="CE56" s="50"/>
      <c r="CF56" s="50"/>
      <c r="CG56" s="50"/>
      <c r="CH56" s="50"/>
      <c r="CI56" s="50"/>
      <c r="CJ56" s="50"/>
      <c r="CK56" s="50"/>
      <c r="CL56" s="50"/>
      <c r="CM56" s="50"/>
      <c r="CN56" s="50"/>
      <c r="CO56" s="50"/>
      <c r="CP56" s="50"/>
      <c r="CQ56" s="50"/>
      <c r="CR56" s="50"/>
      <c r="CS56" s="50"/>
      <c r="CT56" s="50"/>
      <c r="CU56" s="50"/>
      <c r="CV56" s="50"/>
      <c r="CW56" s="50"/>
      <c r="CX56" s="50"/>
      <c r="CY56" s="50"/>
      <c r="CZ56" s="50"/>
      <c r="DA56" s="50"/>
      <c r="DB56" s="50"/>
      <c r="DC56" s="50"/>
      <c r="DD56" s="50"/>
      <c r="DE56" s="50"/>
      <c r="DF56" s="50"/>
      <c r="DG56" s="50"/>
      <c r="DH56" s="50"/>
      <c r="DI56" s="50"/>
      <c r="DJ56" s="50"/>
      <c r="DK56" s="50"/>
      <c r="DL56" s="50"/>
      <c r="DM56" s="50"/>
      <c r="DN56" s="50"/>
      <c r="DO56" s="50"/>
      <c r="DP56" s="50"/>
      <c r="DQ56" s="50"/>
      <c r="DR56" s="50"/>
      <c r="DS56" s="50"/>
      <c r="DT56" s="50"/>
      <c r="DU56" s="50"/>
      <c r="DV56" s="50"/>
      <c r="DW56" s="50"/>
      <c r="DX56" s="50"/>
      <c r="DY56" s="50"/>
      <c r="DZ56" s="50"/>
      <c r="EA56" s="50"/>
      <c r="EB56" s="50"/>
      <c r="EC56" s="50"/>
      <c r="ED56" s="50"/>
      <c r="EE56" s="50"/>
      <c r="EF56" s="50"/>
      <c r="EG56" s="50"/>
      <c r="EH56" s="50"/>
      <c r="EI56" s="50"/>
      <c r="EJ56" s="50"/>
      <c r="EK56" s="50"/>
      <c r="EL56" s="50"/>
      <c r="EM56" s="50"/>
      <c r="EN56" s="50"/>
      <c r="EO56" s="50"/>
      <c r="EP56" s="50"/>
      <c r="EQ56" s="50"/>
      <c r="ER56" s="50"/>
      <c r="ES56" s="50"/>
      <c r="ET56" s="50"/>
      <c r="EU56" s="50"/>
      <c r="EV56" s="50"/>
      <c r="EW56" s="50"/>
      <c r="EX56" s="50"/>
      <c r="EY56" s="50"/>
      <c r="EZ56" s="50"/>
      <c r="FA56" s="50"/>
      <c r="FB56" s="50"/>
      <c r="FC56" s="50"/>
      <c r="FD56" s="50"/>
      <c r="FE56" s="50"/>
      <c r="FF56" s="50"/>
      <c r="FG56" s="50"/>
      <c r="FH56" s="50"/>
      <c r="FI56" s="50"/>
      <c r="FJ56" s="50"/>
      <c r="FK56" s="50"/>
      <c r="FL56" s="50"/>
      <c r="FM56" s="50"/>
      <c r="FN56" s="50"/>
      <c r="FO56" s="50"/>
      <c r="FP56" s="50"/>
      <c r="FQ56" s="50"/>
      <c r="FR56" s="50"/>
      <c r="FS56" s="50"/>
      <c r="FT56" s="50"/>
      <c r="FU56" s="50"/>
      <c r="FV56" s="50"/>
      <c r="FW56" s="50"/>
      <c r="FX56" s="50"/>
      <c r="FY56" s="50"/>
      <c r="FZ56" s="50"/>
      <c r="GA56" s="50"/>
      <c r="GB56" s="50"/>
      <c r="GC56" s="50"/>
      <c r="GD56" s="50"/>
      <c r="GE56" s="50"/>
      <c r="GF56" s="50"/>
      <c r="GG56" s="50"/>
      <c r="GH56" s="50"/>
      <c r="GI56" s="50"/>
      <c r="GJ56" s="50"/>
      <c r="GK56" s="50"/>
      <c r="GL56" s="50"/>
    </row>
    <row r="57" spans="1:194" ht="14.85" customHeight="1" x14ac:dyDescent="0.2">
      <c r="A57" s="26"/>
      <c r="B57" s="436" t="s">
        <v>140</v>
      </c>
      <c r="C57" s="42"/>
      <c r="D57" s="51"/>
      <c r="E57" s="51"/>
      <c r="F57" s="51"/>
      <c r="G57" s="51"/>
      <c r="H57" s="50"/>
      <c r="I57" s="51"/>
      <c r="J57" s="51"/>
      <c r="K57" s="51"/>
      <c r="L57" s="51"/>
      <c r="M57" s="50"/>
      <c r="N57" s="51"/>
      <c r="O57" s="51"/>
      <c r="P57" s="51"/>
      <c r="Q57" s="51"/>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c r="CT57" s="50"/>
      <c r="CU57" s="50"/>
      <c r="CV57" s="50"/>
      <c r="CW57" s="50"/>
      <c r="CX57" s="50"/>
      <c r="CY57" s="50"/>
      <c r="CZ57" s="50"/>
      <c r="DA57" s="50"/>
      <c r="DB57" s="50"/>
      <c r="DC57" s="50"/>
      <c r="DD57" s="50"/>
      <c r="DE57" s="50"/>
      <c r="DF57" s="50"/>
      <c r="DG57" s="50"/>
      <c r="DH57" s="50"/>
      <c r="DI57" s="50"/>
      <c r="DJ57" s="50"/>
      <c r="DK57" s="50"/>
      <c r="DL57" s="50"/>
      <c r="DM57" s="50"/>
      <c r="DN57" s="50"/>
      <c r="DO57" s="50"/>
      <c r="DP57" s="50"/>
      <c r="DQ57" s="50"/>
      <c r="DR57" s="50"/>
      <c r="DS57" s="50"/>
      <c r="DT57" s="50"/>
      <c r="DU57" s="50"/>
      <c r="DV57" s="50"/>
      <c r="DW57" s="50"/>
      <c r="DX57" s="50"/>
      <c r="DY57" s="50"/>
      <c r="DZ57" s="50"/>
      <c r="EA57" s="50"/>
      <c r="EB57" s="50"/>
      <c r="EC57" s="50"/>
      <c r="ED57" s="50"/>
      <c r="EE57" s="50"/>
      <c r="EF57" s="50"/>
      <c r="EG57" s="50"/>
      <c r="EH57" s="50"/>
      <c r="EI57" s="50"/>
      <c r="EJ57" s="50"/>
      <c r="EK57" s="50"/>
      <c r="EL57" s="50"/>
      <c r="EM57" s="50"/>
      <c r="EN57" s="50"/>
      <c r="EO57" s="50"/>
      <c r="EP57" s="50"/>
      <c r="EQ57" s="50"/>
      <c r="ER57" s="50"/>
      <c r="ES57" s="50"/>
      <c r="ET57" s="50"/>
      <c r="EU57" s="50"/>
      <c r="EV57" s="50"/>
      <c r="EW57" s="50"/>
      <c r="EX57" s="50"/>
      <c r="EY57" s="50"/>
      <c r="EZ57" s="50"/>
      <c r="FA57" s="50"/>
      <c r="FB57" s="50"/>
      <c r="FC57" s="50"/>
      <c r="FD57" s="50"/>
      <c r="FE57" s="50"/>
      <c r="FF57" s="50"/>
      <c r="FG57" s="50"/>
      <c r="FH57" s="50"/>
      <c r="FI57" s="50"/>
      <c r="FJ57" s="50"/>
      <c r="FK57" s="50"/>
      <c r="FL57" s="50"/>
      <c r="FM57" s="50"/>
      <c r="FN57" s="50"/>
      <c r="FO57" s="50"/>
      <c r="FP57" s="50"/>
      <c r="FQ57" s="50"/>
      <c r="FR57" s="50"/>
      <c r="FS57" s="50"/>
      <c r="FT57" s="50"/>
      <c r="FU57" s="50"/>
      <c r="FV57" s="50"/>
      <c r="FW57" s="50"/>
      <c r="FX57" s="50"/>
      <c r="FY57" s="50"/>
      <c r="FZ57" s="50"/>
      <c r="GA57" s="50"/>
      <c r="GB57" s="50"/>
      <c r="GC57" s="50"/>
      <c r="GD57" s="50"/>
      <c r="GE57" s="50"/>
      <c r="GF57" s="50"/>
      <c r="GG57" s="50"/>
      <c r="GH57" s="50"/>
      <c r="GI57" s="50"/>
      <c r="GJ57" s="50"/>
      <c r="GK57" s="50"/>
      <c r="GL57" s="50"/>
    </row>
    <row r="58" spans="1:194" ht="14.85" customHeight="1" x14ac:dyDescent="0.2">
      <c r="A58" s="26"/>
      <c r="B58" s="436" t="s">
        <v>141</v>
      </c>
      <c r="C58" s="42"/>
      <c r="D58" s="51"/>
      <c r="E58" s="51"/>
      <c r="F58" s="51"/>
      <c r="G58" s="51"/>
      <c r="H58" s="50"/>
      <c r="I58" s="51"/>
      <c r="J58" s="51"/>
      <c r="K58" s="51"/>
      <c r="L58" s="51"/>
      <c r="M58" s="50"/>
      <c r="N58" s="51"/>
      <c r="O58" s="51"/>
      <c r="P58" s="51"/>
      <c r="Q58" s="51"/>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50"/>
      <c r="BD58" s="50"/>
      <c r="BE58" s="50"/>
      <c r="BF58" s="50"/>
      <c r="BG58" s="50"/>
      <c r="BH58" s="50"/>
      <c r="BI58" s="50"/>
      <c r="BJ58" s="50"/>
      <c r="BK58" s="50"/>
      <c r="BL58" s="50"/>
      <c r="BM58" s="50"/>
      <c r="BN58" s="50"/>
      <c r="BO58" s="50"/>
      <c r="BP58" s="50"/>
      <c r="BQ58" s="50"/>
      <c r="BR58" s="50"/>
      <c r="BS58" s="50"/>
      <c r="BT58" s="50"/>
      <c r="BU58" s="50"/>
      <c r="BV58" s="50"/>
      <c r="BW58" s="50"/>
      <c r="BX58" s="50"/>
      <c r="BY58" s="50"/>
      <c r="BZ58" s="50"/>
      <c r="CA58" s="50"/>
      <c r="CB58" s="50"/>
      <c r="CC58" s="50"/>
      <c r="CD58" s="50"/>
      <c r="CE58" s="50"/>
      <c r="CF58" s="50"/>
      <c r="CG58" s="50"/>
      <c r="CH58" s="50"/>
      <c r="CI58" s="50"/>
      <c r="CJ58" s="50"/>
      <c r="CK58" s="50"/>
      <c r="CL58" s="50"/>
      <c r="CM58" s="50"/>
      <c r="CN58" s="50"/>
      <c r="CO58" s="50"/>
      <c r="CP58" s="50"/>
      <c r="CQ58" s="50"/>
      <c r="CR58" s="50"/>
      <c r="CS58" s="50"/>
      <c r="CT58" s="50"/>
      <c r="CU58" s="50"/>
      <c r="CV58" s="50"/>
      <c r="CW58" s="50"/>
      <c r="CX58" s="50"/>
      <c r="CY58" s="50"/>
      <c r="CZ58" s="50"/>
      <c r="DA58" s="50"/>
      <c r="DB58" s="50"/>
      <c r="DC58" s="50"/>
      <c r="DD58" s="50"/>
      <c r="DE58" s="50"/>
      <c r="DF58" s="50"/>
      <c r="DG58" s="50"/>
      <c r="DH58" s="50"/>
      <c r="DI58" s="50"/>
      <c r="DJ58" s="50"/>
      <c r="DK58" s="50"/>
      <c r="DL58" s="50"/>
      <c r="DM58" s="50"/>
      <c r="DN58" s="50"/>
      <c r="DO58" s="50"/>
      <c r="DP58" s="50"/>
      <c r="DQ58" s="50"/>
      <c r="DR58" s="50"/>
      <c r="DS58" s="50"/>
      <c r="DT58" s="50"/>
      <c r="DU58" s="50"/>
      <c r="DV58" s="50"/>
      <c r="DW58" s="50"/>
      <c r="DX58" s="50"/>
      <c r="DY58" s="50"/>
      <c r="DZ58" s="50"/>
      <c r="EA58" s="50"/>
      <c r="EB58" s="50"/>
      <c r="EC58" s="50"/>
      <c r="ED58" s="50"/>
      <c r="EE58" s="50"/>
      <c r="EF58" s="50"/>
      <c r="EG58" s="50"/>
      <c r="EH58" s="50"/>
      <c r="EI58" s="50"/>
      <c r="EJ58" s="50"/>
      <c r="EK58" s="50"/>
      <c r="EL58" s="50"/>
      <c r="EM58" s="50"/>
      <c r="EN58" s="50"/>
      <c r="EO58" s="50"/>
      <c r="EP58" s="50"/>
      <c r="EQ58" s="50"/>
      <c r="ER58" s="50"/>
      <c r="ES58" s="50"/>
      <c r="ET58" s="50"/>
      <c r="EU58" s="50"/>
      <c r="EV58" s="50"/>
      <c r="EW58" s="50"/>
      <c r="EX58" s="50"/>
      <c r="EY58" s="50"/>
      <c r="EZ58" s="50"/>
      <c r="FA58" s="50"/>
      <c r="FB58" s="50"/>
      <c r="FC58" s="50"/>
      <c r="FD58" s="50"/>
      <c r="FE58" s="50"/>
      <c r="FF58" s="50"/>
      <c r="FG58" s="50"/>
      <c r="FH58" s="50"/>
      <c r="FI58" s="50"/>
      <c r="FJ58" s="50"/>
      <c r="FK58" s="50"/>
      <c r="FL58" s="50"/>
      <c r="FM58" s="50"/>
      <c r="FN58" s="50"/>
      <c r="FO58" s="50"/>
      <c r="FP58" s="50"/>
      <c r="FQ58" s="50"/>
      <c r="FR58" s="50"/>
      <c r="FS58" s="50"/>
      <c r="FT58" s="50"/>
      <c r="FU58" s="50"/>
      <c r="FV58" s="50"/>
      <c r="FW58" s="50"/>
      <c r="FX58" s="50"/>
      <c r="FY58" s="50"/>
      <c r="FZ58" s="50"/>
      <c r="GA58" s="50"/>
      <c r="GB58" s="50"/>
      <c r="GC58" s="50"/>
      <c r="GD58" s="50"/>
      <c r="GE58" s="50"/>
      <c r="GF58" s="50"/>
      <c r="GG58" s="50"/>
      <c r="GH58" s="50"/>
      <c r="GI58" s="50"/>
      <c r="GJ58" s="50"/>
      <c r="GK58" s="50"/>
      <c r="GL58" s="50"/>
    </row>
    <row r="59" spans="1:194" ht="14.85" customHeight="1" x14ac:dyDescent="0.2">
      <c r="A59" s="26"/>
      <c r="B59" s="436" t="s">
        <v>142</v>
      </c>
      <c r="C59" s="42"/>
      <c r="D59" s="49">
        <f>SUM(D60:D62)</f>
        <v>0</v>
      </c>
      <c r="E59" s="49">
        <f>SUM(E60:E62)</f>
        <v>0</v>
      </c>
      <c r="F59" s="49">
        <f>SUM(F60:F62)</f>
        <v>0</v>
      </c>
      <c r="G59" s="49">
        <f>SUM(G60:G62)</f>
        <v>0</v>
      </c>
      <c r="H59" s="50"/>
      <c r="I59" s="49">
        <f>SUM(I60:I62)</f>
        <v>0</v>
      </c>
      <c r="J59" s="49">
        <f>SUM(J60:J62)</f>
        <v>0</v>
      </c>
      <c r="K59" s="49">
        <f>SUM(K60:K62)</f>
        <v>0</v>
      </c>
      <c r="L59" s="49">
        <f>SUM(L60:L62)</f>
        <v>0</v>
      </c>
      <c r="M59" s="50"/>
      <c r="N59" s="49">
        <f>SUM(N60:N62)</f>
        <v>0</v>
      </c>
      <c r="O59" s="49">
        <f>SUM(O60:O62)</f>
        <v>0</v>
      </c>
      <c r="P59" s="49">
        <f>SUM(P60:P62)</f>
        <v>0</v>
      </c>
      <c r="Q59" s="49">
        <f>SUM(Q60:Q62)</f>
        <v>0</v>
      </c>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50"/>
      <c r="BD59" s="50"/>
      <c r="BE59" s="50"/>
      <c r="BF59" s="50"/>
      <c r="BG59" s="50"/>
      <c r="BH59" s="50"/>
      <c r="BI59" s="50"/>
      <c r="BJ59" s="50"/>
      <c r="BK59" s="50"/>
      <c r="BL59" s="50"/>
      <c r="BM59" s="50"/>
      <c r="BN59" s="50"/>
      <c r="BO59" s="50"/>
      <c r="BP59" s="50"/>
      <c r="BQ59" s="50"/>
      <c r="BR59" s="50"/>
      <c r="BS59" s="50"/>
      <c r="BT59" s="50"/>
      <c r="BU59" s="50"/>
      <c r="BV59" s="50"/>
      <c r="BW59" s="50"/>
      <c r="BX59" s="50"/>
      <c r="BY59" s="50"/>
      <c r="BZ59" s="50"/>
      <c r="CA59" s="50"/>
      <c r="CB59" s="50"/>
      <c r="CC59" s="50"/>
      <c r="CD59" s="50"/>
      <c r="CE59" s="50"/>
      <c r="CF59" s="50"/>
      <c r="CG59" s="50"/>
      <c r="CH59" s="50"/>
      <c r="CI59" s="50"/>
      <c r="CJ59" s="50"/>
      <c r="CK59" s="50"/>
      <c r="CL59" s="50"/>
      <c r="CM59" s="50"/>
      <c r="CN59" s="50"/>
      <c r="CO59" s="50"/>
      <c r="CP59" s="50"/>
      <c r="CQ59" s="50"/>
      <c r="CR59" s="50"/>
      <c r="CS59" s="50"/>
      <c r="CT59" s="50"/>
      <c r="CU59" s="50"/>
      <c r="CV59" s="50"/>
      <c r="CW59" s="50"/>
      <c r="CX59" s="50"/>
      <c r="CY59" s="50"/>
      <c r="CZ59" s="50"/>
      <c r="DA59" s="50"/>
      <c r="DB59" s="50"/>
      <c r="DC59" s="50"/>
      <c r="DD59" s="50"/>
      <c r="DE59" s="50"/>
      <c r="DF59" s="50"/>
      <c r="DG59" s="50"/>
      <c r="DH59" s="50"/>
      <c r="DI59" s="50"/>
      <c r="DJ59" s="50"/>
      <c r="DK59" s="50"/>
      <c r="DL59" s="50"/>
      <c r="DM59" s="50"/>
      <c r="DN59" s="50"/>
      <c r="DO59" s="50"/>
      <c r="DP59" s="50"/>
      <c r="DQ59" s="50"/>
      <c r="DR59" s="50"/>
      <c r="DS59" s="50"/>
      <c r="DT59" s="50"/>
      <c r="DU59" s="50"/>
      <c r="DV59" s="50"/>
      <c r="DW59" s="50"/>
      <c r="DX59" s="50"/>
      <c r="DY59" s="50"/>
      <c r="DZ59" s="50"/>
      <c r="EA59" s="50"/>
      <c r="EB59" s="50"/>
      <c r="EC59" s="50"/>
      <c r="ED59" s="50"/>
      <c r="EE59" s="50"/>
      <c r="EF59" s="50"/>
      <c r="EG59" s="50"/>
      <c r="EH59" s="50"/>
      <c r="EI59" s="50"/>
      <c r="EJ59" s="50"/>
      <c r="EK59" s="50"/>
      <c r="EL59" s="50"/>
      <c r="EM59" s="50"/>
      <c r="EN59" s="50"/>
      <c r="EO59" s="50"/>
      <c r="EP59" s="50"/>
      <c r="EQ59" s="50"/>
      <c r="ER59" s="50"/>
      <c r="ES59" s="50"/>
      <c r="ET59" s="50"/>
      <c r="EU59" s="50"/>
      <c r="EV59" s="50"/>
      <c r="EW59" s="50"/>
      <c r="EX59" s="50"/>
      <c r="EY59" s="50"/>
      <c r="EZ59" s="50"/>
      <c r="FA59" s="50"/>
      <c r="FB59" s="50"/>
      <c r="FC59" s="50"/>
      <c r="FD59" s="50"/>
      <c r="FE59" s="50"/>
      <c r="FF59" s="50"/>
      <c r="FG59" s="50"/>
      <c r="FH59" s="50"/>
      <c r="FI59" s="50"/>
      <c r="FJ59" s="50"/>
      <c r="FK59" s="50"/>
      <c r="FL59" s="50"/>
      <c r="FM59" s="50"/>
      <c r="FN59" s="50"/>
      <c r="FO59" s="50"/>
      <c r="FP59" s="50"/>
      <c r="FQ59" s="50"/>
      <c r="FR59" s="50"/>
      <c r="FS59" s="50"/>
      <c r="FT59" s="50"/>
      <c r="FU59" s="50"/>
      <c r="FV59" s="50"/>
      <c r="FW59" s="50"/>
      <c r="FX59" s="50"/>
      <c r="FY59" s="50"/>
      <c r="FZ59" s="50"/>
      <c r="GA59" s="50"/>
      <c r="GB59" s="50"/>
      <c r="GC59" s="50"/>
      <c r="GD59" s="50"/>
      <c r="GE59" s="50"/>
      <c r="GF59" s="50"/>
      <c r="GG59" s="50"/>
      <c r="GH59" s="50"/>
      <c r="GI59" s="50"/>
      <c r="GJ59" s="50"/>
      <c r="GK59" s="50"/>
      <c r="GL59" s="50"/>
    </row>
    <row r="60" spans="1:194" ht="14.85" customHeight="1" x14ac:dyDescent="0.2">
      <c r="A60" s="26"/>
      <c r="B60" s="432" t="s">
        <v>143</v>
      </c>
      <c r="C60" s="42"/>
      <c r="D60" s="51"/>
      <c r="E60" s="51"/>
      <c r="F60" s="51"/>
      <c r="G60" s="51"/>
      <c r="H60" s="50"/>
      <c r="I60" s="51"/>
      <c r="J60" s="51"/>
      <c r="K60" s="51"/>
      <c r="L60" s="51"/>
      <c r="M60" s="50"/>
      <c r="N60" s="51"/>
      <c r="O60" s="51"/>
      <c r="P60" s="51"/>
      <c r="Q60" s="51"/>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0"/>
      <c r="BK60" s="50"/>
      <c r="BL60" s="50"/>
      <c r="BM60" s="50"/>
      <c r="BN60" s="50"/>
      <c r="BO60" s="50"/>
      <c r="BP60" s="50"/>
      <c r="BQ60" s="50"/>
      <c r="BR60" s="50"/>
      <c r="BS60" s="50"/>
      <c r="BT60" s="50"/>
      <c r="BU60" s="50"/>
      <c r="BV60" s="50"/>
      <c r="BW60" s="50"/>
      <c r="BX60" s="50"/>
      <c r="BY60" s="50"/>
      <c r="BZ60" s="50"/>
      <c r="CA60" s="50"/>
      <c r="CB60" s="50"/>
      <c r="CC60" s="50"/>
      <c r="CD60" s="50"/>
      <c r="CE60" s="50"/>
      <c r="CF60" s="50"/>
      <c r="CG60" s="50"/>
      <c r="CH60" s="50"/>
      <c r="CI60" s="50"/>
      <c r="CJ60" s="50"/>
      <c r="CK60" s="50"/>
      <c r="CL60" s="50"/>
      <c r="CM60" s="50"/>
      <c r="CN60" s="50"/>
      <c r="CO60" s="50"/>
      <c r="CP60" s="50"/>
      <c r="CQ60" s="50"/>
      <c r="CR60" s="50"/>
      <c r="CS60" s="50"/>
      <c r="CT60" s="50"/>
      <c r="CU60" s="50"/>
      <c r="CV60" s="50"/>
      <c r="CW60" s="50"/>
      <c r="CX60" s="50"/>
      <c r="CY60" s="50"/>
      <c r="CZ60" s="50"/>
      <c r="DA60" s="50"/>
      <c r="DB60" s="50"/>
      <c r="DC60" s="50"/>
      <c r="DD60" s="50"/>
      <c r="DE60" s="50"/>
      <c r="DF60" s="50"/>
      <c r="DG60" s="50"/>
      <c r="DH60" s="50"/>
      <c r="DI60" s="50"/>
      <c r="DJ60" s="50"/>
      <c r="DK60" s="50"/>
      <c r="DL60" s="50"/>
      <c r="DM60" s="50"/>
      <c r="DN60" s="50"/>
      <c r="DO60" s="50"/>
      <c r="DP60" s="50"/>
      <c r="DQ60" s="50"/>
      <c r="DR60" s="50"/>
      <c r="DS60" s="50"/>
      <c r="DT60" s="50"/>
      <c r="DU60" s="50"/>
      <c r="DV60" s="50"/>
      <c r="DW60" s="50"/>
      <c r="DX60" s="50"/>
      <c r="DY60" s="50"/>
      <c r="DZ60" s="50"/>
      <c r="EA60" s="50"/>
      <c r="EB60" s="50"/>
      <c r="EC60" s="50"/>
      <c r="ED60" s="50"/>
      <c r="EE60" s="50"/>
      <c r="EF60" s="50"/>
      <c r="EG60" s="50"/>
      <c r="EH60" s="50"/>
      <c r="EI60" s="50"/>
      <c r="EJ60" s="50"/>
      <c r="EK60" s="50"/>
      <c r="EL60" s="50"/>
      <c r="EM60" s="50"/>
      <c r="EN60" s="50"/>
      <c r="EO60" s="50"/>
      <c r="EP60" s="50"/>
      <c r="EQ60" s="50"/>
      <c r="ER60" s="50"/>
      <c r="ES60" s="50"/>
      <c r="ET60" s="50"/>
      <c r="EU60" s="50"/>
      <c r="EV60" s="50"/>
      <c r="EW60" s="50"/>
      <c r="EX60" s="50"/>
      <c r="EY60" s="50"/>
      <c r="EZ60" s="50"/>
      <c r="FA60" s="50"/>
      <c r="FB60" s="50"/>
      <c r="FC60" s="50"/>
      <c r="FD60" s="50"/>
      <c r="FE60" s="50"/>
      <c r="FF60" s="50"/>
      <c r="FG60" s="50"/>
      <c r="FH60" s="50"/>
      <c r="FI60" s="50"/>
      <c r="FJ60" s="50"/>
      <c r="FK60" s="50"/>
      <c r="FL60" s="50"/>
      <c r="FM60" s="50"/>
      <c r="FN60" s="50"/>
      <c r="FO60" s="50"/>
      <c r="FP60" s="50"/>
      <c r="FQ60" s="50"/>
      <c r="FR60" s="50"/>
      <c r="FS60" s="50"/>
      <c r="FT60" s="50"/>
      <c r="FU60" s="50"/>
      <c r="FV60" s="50"/>
      <c r="FW60" s="50"/>
      <c r="FX60" s="50"/>
      <c r="FY60" s="50"/>
      <c r="FZ60" s="50"/>
      <c r="GA60" s="50"/>
      <c r="GB60" s="50"/>
      <c r="GC60" s="50"/>
      <c r="GD60" s="50"/>
      <c r="GE60" s="50"/>
      <c r="GF60" s="50"/>
      <c r="GG60" s="50"/>
      <c r="GH60" s="50"/>
      <c r="GI60" s="50"/>
      <c r="GJ60" s="50"/>
      <c r="GK60" s="50"/>
      <c r="GL60" s="50"/>
    </row>
    <row r="61" spans="1:194" x14ac:dyDescent="0.2">
      <c r="A61" s="26"/>
      <c r="B61" s="434" t="s">
        <v>144</v>
      </c>
      <c r="C61" s="42"/>
      <c r="D61" s="51"/>
      <c r="E61" s="51"/>
      <c r="F61" s="51"/>
      <c r="G61" s="51"/>
      <c r="H61" s="50"/>
      <c r="I61" s="51"/>
      <c r="J61" s="51"/>
      <c r="K61" s="51"/>
      <c r="L61" s="51"/>
      <c r="M61" s="50"/>
      <c r="N61" s="51"/>
      <c r="O61" s="51"/>
      <c r="P61" s="51"/>
      <c r="Q61" s="51"/>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0"/>
      <c r="BK61" s="50"/>
      <c r="BL61" s="50"/>
      <c r="BM61" s="50"/>
      <c r="BN61" s="50"/>
      <c r="BO61" s="50"/>
      <c r="BP61" s="50"/>
      <c r="BQ61" s="50"/>
      <c r="BR61" s="50"/>
      <c r="BS61" s="50"/>
      <c r="BT61" s="50"/>
      <c r="BU61" s="50"/>
      <c r="BV61" s="50"/>
      <c r="BW61" s="50"/>
      <c r="BX61" s="50"/>
      <c r="BY61" s="50"/>
      <c r="BZ61" s="50"/>
      <c r="CA61" s="50"/>
      <c r="CB61" s="50"/>
      <c r="CC61" s="50"/>
      <c r="CD61" s="50"/>
      <c r="CE61" s="50"/>
      <c r="CF61" s="50"/>
      <c r="CG61" s="50"/>
      <c r="CH61" s="50"/>
      <c r="CI61" s="50"/>
      <c r="CJ61" s="50"/>
      <c r="CK61" s="50"/>
      <c r="CL61" s="50"/>
      <c r="CM61" s="50"/>
      <c r="CN61" s="50"/>
      <c r="CO61" s="50"/>
      <c r="CP61" s="50"/>
      <c r="CQ61" s="50"/>
      <c r="CR61" s="50"/>
      <c r="CS61" s="50"/>
      <c r="CT61" s="50"/>
      <c r="CU61" s="50"/>
      <c r="CV61" s="50"/>
      <c r="CW61" s="50"/>
      <c r="CX61" s="50"/>
      <c r="CY61" s="50"/>
      <c r="CZ61" s="50"/>
      <c r="DA61" s="50"/>
      <c r="DB61" s="50"/>
      <c r="DC61" s="50"/>
      <c r="DD61" s="50"/>
      <c r="DE61" s="50"/>
      <c r="DF61" s="50"/>
      <c r="DG61" s="50"/>
      <c r="DH61" s="50"/>
      <c r="DI61" s="50"/>
      <c r="DJ61" s="50"/>
      <c r="DK61" s="50"/>
      <c r="DL61" s="50"/>
      <c r="DM61" s="50"/>
      <c r="DN61" s="50"/>
      <c r="DO61" s="50"/>
      <c r="DP61" s="50"/>
      <c r="DQ61" s="50"/>
      <c r="DR61" s="50"/>
      <c r="DS61" s="50"/>
      <c r="DT61" s="50"/>
      <c r="DU61" s="50"/>
      <c r="DV61" s="50"/>
      <c r="DW61" s="50"/>
      <c r="DX61" s="50"/>
      <c r="DY61" s="50"/>
      <c r="DZ61" s="50"/>
      <c r="EA61" s="50"/>
      <c r="EB61" s="50"/>
      <c r="EC61" s="50"/>
      <c r="ED61" s="50"/>
      <c r="EE61" s="50"/>
      <c r="EF61" s="50"/>
      <c r="EG61" s="50"/>
      <c r="EH61" s="50"/>
      <c r="EI61" s="50"/>
      <c r="EJ61" s="50"/>
      <c r="EK61" s="50"/>
      <c r="EL61" s="50"/>
      <c r="EM61" s="50"/>
      <c r="EN61" s="50"/>
      <c r="EO61" s="50"/>
      <c r="EP61" s="50"/>
      <c r="EQ61" s="50"/>
      <c r="ER61" s="50"/>
      <c r="ES61" s="50"/>
      <c r="ET61" s="50"/>
      <c r="EU61" s="50"/>
      <c r="EV61" s="50"/>
      <c r="EW61" s="50"/>
      <c r="EX61" s="50"/>
      <c r="EY61" s="50"/>
      <c r="EZ61" s="50"/>
      <c r="FA61" s="50"/>
      <c r="FB61" s="50"/>
      <c r="FC61" s="50"/>
      <c r="FD61" s="50"/>
      <c r="FE61" s="50"/>
      <c r="FF61" s="50"/>
      <c r="FG61" s="50"/>
      <c r="FH61" s="50"/>
      <c r="FI61" s="50"/>
      <c r="FJ61" s="50"/>
      <c r="FK61" s="50"/>
      <c r="FL61" s="50"/>
      <c r="FM61" s="50"/>
      <c r="FN61" s="50"/>
      <c r="FO61" s="50"/>
      <c r="FP61" s="50"/>
      <c r="FQ61" s="50"/>
      <c r="FR61" s="50"/>
      <c r="FS61" s="50"/>
      <c r="FT61" s="50"/>
      <c r="FU61" s="50"/>
      <c r="FV61" s="50"/>
      <c r="FW61" s="50"/>
      <c r="FX61" s="50"/>
      <c r="FY61" s="50"/>
      <c r="FZ61" s="50"/>
      <c r="GA61" s="50"/>
      <c r="GB61" s="50"/>
      <c r="GC61" s="50"/>
      <c r="GD61" s="50"/>
      <c r="GE61" s="50"/>
      <c r="GF61" s="50"/>
      <c r="GG61" s="50"/>
      <c r="GH61" s="50"/>
      <c r="GI61" s="50"/>
      <c r="GJ61" s="50"/>
      <c r="GK61" s="50"/>
      <c r="GL61" s="50"/>
    </row>
    <row r="62" spans="1:194" ht="14.85" customHeight="1" x14ac:dyDescent="0.2">
      <c r="A62" s="26"/>
      <c r="B62" s="432" t="s">
        <v>142</v>
      </c>
      <c r="C62" s="42"/>
      <c r="D62" s="51"/>
      <c r="E62" s="51"/>
      <c r="F62" s="51"/>
      <c r="G62" s="51"/>
      <c r="H62" s="50"/>
      <c r="I62" s="51"/>
      <c r="J62" s="51"/>
      <c r="K62" s="51"/>
      <c r="L62" s="51"/>
      <c r="M62" s="50"/>
      <c r="N62" s="51"/>
      <c r="O62" s="51"/>
      <c r="P62" s="51"/>
      <c r="Q62" s="51"/>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50"/>
      <c r="BD62" s="50"/>
      <c r="BE62" s="50"/>
      <c r="BF62" s="50"/>
      <c r="BG62" s="50"/>
      <c r="BH62" s="50"/>
      <c r="BI62" s="50"/>
      <c r="BJ62" s="50"/>
      <c r="BK62" s="50"/>
      <c r="BL62" s="50"/>
      <c r="BM62" s="50"/>
      <c r="BN62" s="50"/>
      <c r="BO62" s="50"/>
      <c r="BP62" s="50"/>
      <c r="BQ62" s="50"/>
      <c r="BR62" s="50"/>
      <c r="BS62" s="50"/>
      <c r="BT62" s="50"/>
      <c r="BU62" s="50"/>
      <c r="BV62" s="50"/>
      <c r="BW62" s="50"/>
      <c r="BX62" s="50"/>
      <c r="BY62" s="50"/>
      <c r="BZ62" s="50"/>
      <c r="CA62" s="50"/>
      <c r="CB62" s="50"/>
      <c r="CC62" s="50"/>
      <c r="CD62" s="50"/>
      <c r="CE62" s="50"/>
      <c r="CF62" s="50"/>
      <c r="CG62" s="50"/>
      <c r="CH62" s="50"/>
      <c r="CI62" s="50"/>
      <c r="CJ62" s="50"/>
      <c r="CK62" s="50"/>
      <c r="CL62" s="50"/>
      <c r="CM62" s="50"/>
      <c r="CN62" s="50"/>
      <c r="CO62" s="50"/>
      <c r="CP62" s="50"/>
      <c r="CQ62" s="50"/>
      <c r="CR62" s="50"/>
      <c r="CS62" s="50"/>
      <c r="CT62" s="50"/>
      <c r="CU62" s="50"/>
      <c r="CV62" s="50"/>
      <c r="CW62" s="50"/>
      <c r="CX62" s="50"/>
      <c r="CY62" s="50"/>
      <c r="CZ62" s="50"/>
      <c r="DA62" s="50"/>
      <c r="DB62" s="50"/>
      <c r="DC62" s="50"/>
      <c r="DD62" s="50"/>
      <c r="DE62" s="50"/>
      <c r="DF62" s="50"/>
      <c r="DG62" s="50"/>
      <c r="DH62" s="50"/>
      <c r="DI62" s="50"/>
      <c r="DJ62" s="50"/>
      <c r="DK62" s="50"/>
      <c r="DL62" s="50"/>
      <c r="DM62" s="50"/>
      <c r="DN62" s="50"/>
      <c r="DO62" s="50"/>
      <c r="DP62" s="50"/>
      <c r="DQ62" s="50"/>
      <c r="DR62" s="50"/>
      <c r="DS62" s="50"/>
      <c r="DT62" s="50"/>
      <c r="DU62" s="50"/>
      <c r="DV62" s="50"/>
      <c r="DW62" s="50"/>
      <c r="DX62" s="50"/>
      <c r="DY62" s="50"/>
      <c r="DZ62" s="50"/>
      <c r="EA62" s="50"/>
      <c r="EB62" s="50"/>
      <c r="EC62" s="50"/>
      <c r="ED62" s="50"/>
      <c r="EE62" s="50"/>
      <c r="EF62" s="50"/>
      <c r="EG62" s="50"/>
      <c r="EH62" s="50"/>
      <c r="EI62" s="50"/>
      <c r="EJ62" s="50"/>
      <c r="EK62" s="50"/>
      <c r="EL62" s="50"/>
      <c r="EM62" s="50"/>
      <c r="EN62" s="50"/>
      <c r="EO62" s="50"/>
      <c r="EP62" s="50"/>
      <c r="EQ62" s="50"/>
      <c r="ER62" s="50"/>
      <c r="ES62" s="50"/>
      <c r="ET62" s="50"/>
      <c r="EU62" s="50"/>
      <c r="EV62" s="50"/>
      <c r="EW62" s="50"/>
      <c r="EX62" s="50"/>
      <c r="EY62" s="50"/>
      <c r="EZ62" s="50"/>
      <c r="FA62" s="50"/>
      <c r="FB62" s="50"/>
      <c r="FC62" s="50"/>
      <c r="FD62" s="50"/>
      <c r="FE62" s="50"/>
      <c r="FF62" s="50"/>
      <c r="FG62" s="50"/>
      <c r="FH62" s="50"/>
      <c r="FI62" s="50"/>
      <c r="FJ62" s="50"/>
      <c r="FK62" s="50"/>
      <c r="FL62" s="50"/>
      <c r="FM62" s="50"/>
      <c r="FN62" s="50"/>
      <c r="FO62" s="50"/>
      <c r="FP62" s="50"/>
      <c r="FQ62" s="50"/>
      <c r="FR62" s="50"/>
      <c r="FS62" s="50"/>
      <c r="FT62" s="50"/>
      <c r="FU62" s="50"/>
      <c r="FV62" s="50"/>
      <c r="FW62" s="50"/>
      <c r="FX62" s="50"/>
      <c r="FY62" s="50"/>
      <c r="FZ62" s="50"/>
      <c r="GA62" s="50"/>
      <c r="GB62" s="50"/>
      <c r="GC62" s="50"/>
      <c r="GD62" s="50"/>
      <c r="GE62" s="50"/>
      <c r="GF62" s="50"/>
      <c r="GG62" s="50"/>
      <c r="GH62" s="50"/>
      <c r="GI62" s="50"/>
      <c r="GJ62" s="50"/>
      <c r="GK62" s="50"/>
      <c r="GL62" s="50"/>
    </row>
    <row r="63" spans="1:194" ht="14.85" customHeight="1" x14ac:dyDescent="0.2">
      <c r="A63" s="26"/>
      <c r="B63" s="436" t="s">
        <v>145</v>
      </c>
      <c r="C63" s="42"/>
      <c r="D63" s="51"/>
      <c r="E63" s="51"/>
      <c r="F63" s="51"/>
      <c r="G63" s="51"/>
      <c r="H63" s="50"/>
      <c r="I63" s="51"/>
      <c r="J63" s="51"/>
      <c r="K63" s="51"/>
      <c r="L63" s="51"/>
      <c r="M63" s="50"/>
      <c r="N63" s="51"/>
      <c r="O63" s="51"/>
      <c r="P63" s="51"/>
      <c r="Q63" s="51"/>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50"/>
      <c r="BD63" s="50"/>
      <c r="BE63" s="50"/>
      <c r="BF63" s="50"/>
      <c r="BG63" s="50"/>
      <c r="BH63" s="50"/>
      <c r="BI63" s="50"/>
      <c r="BJ63" s="50"/>
      <c r="BK63" s="50"/>
      <c r="BL63" s="50"/>
      <c r="BM63" s="50"/>
      <c r="BN63" s="50"/>
      <c r="BO63" s="50"/>
      <c r="BP63" s="50"/>
      <c r="BQ63" s="50"/>
      <c r="BR63" s="50"/>
      <c r="BS63" s="50"/>
      <c r="BT63" s="50"/>
      <c r="BU63" s="50"/>
      <c r="BV63" s="50"/>
      <c r="BW63" s="50"/>
      <c r="BX63" s="50"/>
      <c r="BY63" s="50"/>
      <c r="BZ63" s="50"/>
      <c r="CA63" s="50"/>
      <c r="CB63" s="50"/>
      <c r="CC63" s="50"/>
      <c r="CD63" s="50"/>
      <c r="CE63" s="50"/>
      <c r="CF63" s="50"/>
      <c r="CG63" s="50"/>
      <c r="CH63" s="50"/>
      <c r="CI63" s="50"/>
      <c r="CJ63" s="50"/>
      <c r="CK63" s="50"/>
      <c r="CL63" s="50"/>
      <c r="CM63" s="50"/>
      <c r="CN63" s="50"/>
      <c r="CO63" s="50"/>
      <c r="CP63" s="50"/>
      <c r="CQ63" s="50"/>
      <c r="CR63" s="50"/>
      <c r="CS63" s="50"/>
      <c r="CT63" s="50"/>
      <c r="CU63" s="50"/>
      <c r="CV63" s="50"/>
      <c r="CW63" s="50"/>
      <c r="CX63" s="50"/>
      <c r="CY63" s="50"/>
      <c r="CZ63" s="50"/>
      <c r="DA63" s="50"/>
      <c r="DB63" s="50"/>
      <c r="DC63" s="50"/>
      <c r="DD63" s="50"/>
      <c r="DE63" s="50"/>
      <c r="DF63" s="50"/>
      <c r="DG63" s="50"/>
      <c r="DH63" s="50"/>
      <c r="DI63" s="50"/>
      <c r="DJ63" s="50"/>
      <c r="DK63" s="50"/>
      <c r="DL63" s="50"/>
      <c r="DM63" s="50"/>
      <c r="DN63" s="50"/>
      <c r="DO63" s="50"/>
      <c r="DP63" s="50"/>
      <c r="DQ63" s="50"/>
      <c r="DR63" s="50"/>
      <c r="DS63" s="50"/>
      <c r="DT63" s="50"/>
      <c r="DU63" s="50"/>
      <c r="DV63" s="50"/>
      <c r="DW63" s="50"/>
      <c r="DX63" s="50"/>
      <c r="DY63" s="50"/>
      <c r="DZ63" s="50"/>
      <c r="EA63" s="50"/>
      <c r="EB63" s="50"/>
      <c r="EC63" s="50"/>
      <c r="ED63" s="50"/>
      <c r="EE63" s="50"/>
      <c r="EF63" s="50"/>
      <c r="EG63" s="50"/>
      <c r="EH63" s="50"/>
      <c r="EI63" s="50"/>
      <c r="EJ63" s="50"/>
      <c r="EK63" s="50"/>
      <c r="EL63" s="50"/>
      <c r="EM63" s="50"/>
      <c r="EN63" s="50"/>
      <c r="EO63" s="50"/>
      <c r="EP63" s="50"/>
      <c r="EQ63" s="50"/>
      <c r="ER63" s="50"/>
      <c r="ES63" s="50"/>
      <c r="ET63" s="50"/>
      <c r="EU63" s="50"/>
      <c r="EV63" s="50"/>
      <c r="EW63" s="50"/>
      <c r="EX63" s="50"/>
      <c r="EY63" s="50"/>
      <c r="EZ63" s="50"/>
      <c r="FA63" s="50"/>
      <c r="FB63" s="50"/>
      <c r="FC63" s="50"/>
      <c r="FD63" s="50"/>
      <c r="FE63" s="50"/>
      <c r="FF63" s="50"/>
      <c r="FG63" s="50"/>
      <c r="FH63" s="50"/>
      <c r="FI63" s="50"/>
      <c r="FJ63" s="50"/>
      <c r="FK63" s="50"/>
      <c r="FL63" s="50"/>
      <c r="FM63" s="50"/>
      <c r="FN63" s="50"/>
      <c r="FO63" s="50"/>
      <c r="FP63" s="50"/>
      <c r="FQ63" s="50"/>
      <c r="FR63" s="50"/>
      <c r="FS63" s="50"/>
      <c r="FT63" s="50"/>
      <c r="FU63" s="50"/>
      <c r="FV63" s="50"/>
      <c r="FW63" s="50"/>
      <c r="FX63" s="50"/>
      <c r="FY63" s="50"/>
      <c r="FZ63" s="50"/>
      <c r="GA63" s="50"/>
      <c r="GB63" s="50"/>
      <c r="GC63" s="50"/>
      <c r="GD63" s="50"/>
      <c r="GE63" s="50"/>
      <c r="GF63" s="50"/>
      <c r="GG63" s="50"/>
      <c r="GH63" s="50"/>
      <c r="GI63" s="50"/>
      <c r="GJ63" s="50"/>
      <c r="GK63" s="50"/>
      <c r="GL63" s="50"/>
    </row>
    <row r="64" spans="1:194" ht="14.85" customHeight="1" x14ac:dyDescent="0.2">
      <c r="A64" s="26"/>
      <c r="B64" s="436" t="s">
        <v>146</v>
      </c>
      <c r="C64" s="42"/>
      <c r="D64" s="51"/>
      <c r="E64" s="51"/>
      <c r="F64" s="51"/>
      <c r="G64" s="51"/>
      <c r="H64" s="50"/>
      <c r="I64" s="51"/>
      <c r="J64" s="51"/>
      <c r="K64" s="51"/>
      <c r="L64" s="51"/>
      <c r="M64" s="50"/>
      <c r="N64" s="51"/>
      <c r="O64" s="51"/>
      <c r="P64" s="51"/>
      <c r="Q64" s="51"/>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50"/>
      <c r="BD64" s="50"/>
      <c r="BE64" s="50"/>
      <c r="BF64" s="50"/>
      <c r="BG64" s="50"/>
      <c r="BH64" s="50"/>
      <c r="BI64" s="50"/>
      <c r="BJ64" s="50"/>
      <c r="BK64" s="50"/>
      <c r="BL64" s="50"/>
      <c r="BM64" s="50"/>
      <c r="BN64" s="50"/>
      <c r="BO64" s="50"/>
      <c r="BP64" s="50"/>
      <c r="BQ64" s="50"/>
      <c r="BR64" s="50"/>
      <c r="BS64" s="50"/>
      <c r="BT64" s="50"/>
      <c r="BU64" s="50"/>
      <c r="BV64" s="50"/>
      <c r="BW64" s="50"/>
      <c r="BX64" s="50"/>
      <c r="BY64" s="50"/>
      <c r="BZ64" s="50"/>
      <c r="CA64" s="50"/>
      <c r="CB64" s="50"/>
      <c r="CC64" s="50"/>
      <c r="CD64" s="50"/>
      <c r="CE64" s="50"/>
      <c r="CF64" s="50"/>
      <c r="CG64" s="50"/>
      <c r="CH64" s="50"/>
      <c r="CI64" s="50"/>
      <c r="CJ64" s="50"/>
      <c r="CK64" s="50"/>
      <c r="CL64" s="50"/>
      <c r="CM64" s="50"/>
      <c r="CN64" s="50"/>
      <c r="CO64" s="50"/>
      <c r="CP64" s="50"/>
      <c r="CQ64" s="50"/>
      <c r="CR64" s="50"/>
      <c r="CS64" s="50"/>
      <c r="CT64" s="50"/>
      <c r="CU64" s="50"/>
      <c r="CV64" s="50"/>
      <c r="CW64" s="50"/>
      <c r="CX64" s="50"/>
      <c r="CY64" s="50"/>
      <c r="CZ64" s="50"/>
      <c r="DA64" s="50"/>
      <c r="DB64" s="50"/>
      <c r="DC64" s="50"/>
      <c r="DD64" s="50"/>
      <c r="DE64" s="50"/>
      <c r="DF64" s="50"/>
      <c r="DG64" s="50"/>
      <c r="DH64" s="50"/>
      <c r="DI64" s="50"/>
      <c r="DJ64" s="50"/>
      <c r="DK64" s="50"/>
      <c r="DL64" s="50"/>
      <c r="DM64" s="50"/>
      <c r="DN64" s="50"/>
      <c r="DO64" s="50"/>
      <c r="DP64" s="50"/>
      <c r="DQ64" s="50"/>
      <c r="DR64" s="50"/>
      <c r="DS64" s="50"/>
      <c r="DT64" s="50"/>
      <c r="DU64" s="50"/>
      <c r="DV64" s="50"/>
      <c r="DW64" s="50"/>
      <c r="DX64" s="50"/>
      <c r="DY64" s="50"/>
      <c r="DZ64" s="50"/>
      <c r="EA64" s="50"/>
      <c r="EB64" s="50"/>
      <c r="EC64" s="50"/>
      <c r="ED64" s="50"/>
      <c r="EE64" s="50"/>
      <c r="EF64" s="50"/>
      <c r="EG64" s="50"/>
      <c r="EH64" s="50"/>
      <c r="EI64" s="50"/>
      <c r="EJ64" s="50"/>
      <c r="EK64" s="50"/>
      <c r="EL64" s="50"/>
      <c r="EM64" s="50"/>
      <c r="EN64" s="50"/>
      <c r="EO64" s="50"/>
      <c r="EP64" s="50"/>
      <c r="EQ64" s="50"/>
      <c r="ER64" s="50"/>
      <c r="ES64" s="50"/>
      <c r="ET64" s="50"/>
      <c r="EU64" s="50"/>
      <c r="EV64" s="50"/>
      <c r="EW64" s="50"/>
      <c r="EX64" s="50"/>
      <c r="EY64" s="50"/>
      <c r="EZ64" s="50"/>
      <c r="FA64" s="50"/>
      <c r="FB64" s="50"/>
      <c r="FC64" s="50"/>
      <c r="FD64" s="50"/>
      <c r="FE64" s="50"/>
      <c r="FF64" s="50"/>
      <c r="FG64" s="50"/>
      <c r="FH64" s="50"/>
      <c r="FI64" s="50"/>
      <c r="FJ64" s="50"/>
      <c r="FK64" s="50"/>
      <c r="FL64" s="50"/>
      <c r="FM64" s="50"/>
      <c r="FN64" s="50"/>
      <c r="FO64" s="50"/>
      <c r="FP64" s="50"/>
      <c r="FQ64" s="50"/>
      <c r="FR64" s="50"/>
      <c r="FS64" s="50"/>
      <c r="FT64" s="50"/>
      <c r="FU64" s="50"/>
      <c r="FV64" s="50"/>
      <c r="FW64" s="50"/>
      <c r="FX64" s="50"/>
      <c r="FY64" s="50"/>
      <c r="FZ64" s="50"/>
      <c r="GA64" s="50"/>
      <c r="GB64" s="50"/>
      <c r="GC64" s="50"/>
      <c r="GD64" s="50"/>
      <c r="GE64" s="50"/>
      <c r="GF64" s="50"/>
      <c r="GG64" s="50"/>
      <c r="GH64" s="50"/>
      <c r="GI64" s="50"/>
      <c r="GJ64" s="50"/>
      <c r="GK64" s="50"/>
      <c r="GL64" s="50"/>
    </row>
    <row r="65" spans="1:194" ht="14.85" customHeight="1" x14ac:dyDescent="0.2">
      <c r="A65" s="26"/>
      <c r="B65" s="431" t="s">
        <v>147</v>
      </c>
      <c r="C65" s="42"/>
      <c r="D65" s="49">
        <f>SUM(D66:D67)</f>
        <v>0</v>
      </c>
      <c r="E65" s="49">
        <f>SUM(E66:E67)</f>
        <v>0</v>
      </c>
      <c r="F65" s="49">
        <f>SUM(F66:F67)</f>
        <v>0</v>
      </c>
      <c r="G65" s="49">
        <f>SUM(G66:G67)</f>
        <v>0</v>
      </c>
      <c r="H65" s="50"/>
      <c r="I65" s="49">
        <f>SUM(I66:I67)</f>
        <v>0</v>
      </c>
      <c r="J65" s="49">
        <f>SUM(J66:J67)</f>
        <v>0</v>
      </c>
      <c r="K65" s="49">
        <f>SUM(K66:K67)</f>
        <v>0</v>
      </c>
      <c r="L65" s="49">
        <f>SUM(L66:L67)</f>
        <v>0</v>
      </c>
      <c r="M65" s="50"/>
      <c r="N65" s="49">
        <f>SUM(N66:N67)</f>
        <v>0</v>
      </c>
      <c r="O65" s="49">
        <f>SUM(O66:O67)</f>
        <v>0</v>
      </c>
      <c r="P65" s="49">
        <f>SUM(P66:P67)</f>
        <v>0</v>
      </c>
      <c r="Q65" s="49">
        <f>SUM(Q66:Q67)</f>
        <v>0</v>
      </c>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50"/>
      <c r="BD65" s="50"/>
      <c r="BE65" s="50"/>
      <c r="BF65" s="50"/>
      <c r="BG65" s="50"/>
      <c r="BH65" s="50"/>
      <c r="BI65" s="50"/>
      <c r="BJ65" s="50"/>
      <c r="BK65" s="50"/>
      <c r="BL65" s="50"/>
      <c r="BM65" s="50"/>
      <c r="BN65" s="50"/>
      <c r="BO65" s="50"/>
      <c r="BP65" s="50"/>
      <c r="BQ65" s="50"/>
      <c r="BR65" s="50"/>
      <c r="BS65" s="50"/>
      <c r="BT65" s="50"/>
      <c r="BU65" s="50"/>
      <c r="BV65" s="50"/>
      <c r="BW65" s="50"/>
      <c r="BX65" s="50"/>
      <c r="BY65" s="50"/>
      <c r="BZ65" s="50"/>
      <c r="CA65" s="50"/>
      <c r="CB65" s="50"/>
      <c r="CC65" s="50"/>
      <c r="CD65" s="50"/>
      <c r="CE65" s="50"/>
      <c r="CF65" s="50"/>
      <c r="CG65" s="50"/>
      <c r="CH65" s="50"/>
      <c r="CI65" s="50"/>
      <c r="CJ65" s="50"/>
      <c r="CK65" s="50"/>
      <c r="CL65" s="50"/>
      <c r="CM65" s="50"/>
      <c r="CN65" s="50"/>
      <c r="CO65" s="50"/>
      <c r="CP65" s="50"/>
      <c r="CQ65" s="50"/>
      <c r="CR65" s="50"/>
      <c r="CS65" s="50"/>
      <c r="CT65" s="50"/>
      <c r="CU65" s="50"/>
      <c r="CV65" s="50"/>
      <c r="CW65" s="50"/>
      <c r="CX65" s="50"/>
      <c r="CY65" s="50"/>
      <c r="CZ65" s="50"/>
      <c r="DA65" s="50"/>
      <c r="DB65" s="50"/>
      <c r="DC65" s="50"/>
      <c r="DD65" s="50"/>
      <c r="DE65" s="50"/>
      <c r="DF65" s="50"/>
      <c r="DG65" s="50"/>
      <c r="DH65" s="50"/>
      <c r="DI65" s="50"/>
      <c r="DJ65" s="50"/>
      <c r="DK65" s="50"/>
      <c r="DL65" s="50"/>
      <c r="DM65" s="50"/>
      <c r="DN65" s="50"/>
      <c r="DO65" s="50"/>
      <c r="DP65" s="50"/>
      <c r="DQ65" s="50"/>
      <c r="DR65" s="50"/>
      <c r="DS65" s="50"/>
      <c r="DT65" s="50"/>
      <c r="DU65" s="50"/>
      <c r="DV65" s="50"/>
      <c r="DW65" s="50"/>
      <c r="DX65" s="50"/>
      <c r="DY65" s="50"/>
      <c r="DZ65" s="50"/>
      <c r="EA65" s="50"/>
      <c r="EB65" s="50"/>
      <c r="EC65" s="50"/>
      <c r="ED65" s="50"/>
      <c r="EE65" s="50"/>
      <c r="EF65" s="50"/>
      <c r="EG65" s="50"/>
      <c r="EH65" s="50"/>
      <c r="EI65" s="50"/>
      <c r="EJ65" s="50"/>
      <c r="EK65" s="50"/>
      <c r="EL65" s="50"/>
      <c r="EM65" s="50"/>
      <c r="EN65" s="50"/>
      <c r="EO65" s="50"/>
      <c r="EP65" s="50"/>
      <c r="EQ65" s="50"/>
      <c r="ER65" s="50"/>
      <c r="ES65" s="50"/>
      <c r="ET65" s="50"/>
      <c r="EU65" s="50"/>
      <c r="EV65" s="50"/>
      <c r="EW65" s="50"/>
      <c r="EX65" s="50"/>
      <c r="EY65" s="50"/>
      <c r="EZ65" s="50"/>
      <c r="FA65" s="50"/>
      <c r="FB65" s="50"/>
      <c r="FC65" s="50"/>
      <c r="FD65" s="50"/>
      <c r="FE65" s="50"/>
      <c r="FF65" s="50"/>
      <c r="FG65" s="50"/>
      <c r="FH65" s="50"/>
      <c r="FI65" s="50"/>
      <c r="FJ65" s="50"/>
      <c r="FK65" s="50"/>
      <c r="FL65" s="50"/>
      <c r="FM65" s="50"/>
      <c r="FN65" s="50"/>
      <c r="FO65" s="50"/>
      <c r="FP65" s="50"/>
      <c r="FQ65" s="50"/>
      <c r="FR65" s="50"/>
      <c r="FS65" s="50"/>
      <c r="FT65" s="50"/>
      <c r="FU65" s="50"/>
      <c r="FV65" s="50"/>
      <c r="FW65" s="50"/>
      <c r="FX65" s="50"/>
      <c r="FY65" s="50"/>
      <c r="FZ65" s="50"/>
      <c r="GA65" s="50"/>
      <c r="GB65" s="50"/>
      <c r="GC65" s="50"/>
      <c r="GD65" s="50"/>
      <c r="GE65" s="50"/>
      <c r="GF65" s="50"/>
      <c r="GG65" s="50"/>
      <c r="GH65" s="50"/>
      <c r="GI65" s="50"/>
      <c r="GJ65" s="50"/>
      <c r="GK65" s="50"/>
      <c r="GL65" s="50"/>
    </row>
    <row r="66" spans="1:194" ht="14.85" customHeight="1" x14ac:dyDescent="0.2">
      <c r="A66" s="26"/>
      <c r="B66" s="436" t="s">
        <v>148</v>
      </c>
      <c r="C66" s="42"/>
      <c r="D66" s="51"/>
      <c r="E66" s="51"/>
      <c r="F66" s="51"/>
      <c r="G66" s="51"/>
      <c r="H66" s="50"/>
      <c r="I66" s="51"/>
      <c r="J66" s="51"/>
      <c r="K66" s="51"/>
      <c r="L66" s="51"/>
      <c r="M66" s="50"/>
      <c r="N66" s="51"/>
      <c r="O66" s="51"/>
      <c r="P66" s="51"/>
      <c r="Q66" s="51"/>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c r="BM66" s="50"/>
      <c r="BN66" s="50"/>
      <c r="BO66" s="50"/>
      <c r="BP66" s="50"/>
      <c r="BQ66" s="50"/>
      <c r="BR66" s="50"/>
      <c r="BS66" s="50"/>
      <c r="BT66" s="50"/>
      <c r="BU66" s="50"/>
      <c r="BV66" s="50"/>
      <c r="BW66" s="50"/>
      <c r="BX66" s="50"/>
      <c r="BY66" s="50"/>
      <c r="BZ66" s="50"/>
      <c r="CA66" s="50"/>
      <c r="CB66" s="50"/>
      <c r="CC66" s="50"/>
      <c r="CD66" s="50"/>
      <c r="CE66" s="50"/>
      <c r="CF66" s="50"/>
      <c r="CG66" s="50"/>
      <c r="CH66" s="50"/>
      <c r="CI66" s="50"/>
      <c r="CJ66" s="50"/>
      <c r="CK66" s="50"/>
      <c r="CL66" s="50"/>
      <c r="CM66" s="50"/>
      <c r="CN66" s="50"/>
      <c r="CO66" s="50"/>
      <c r="CP66" s="50"/>
      <c r="CQ66" s="50"/>
      <c r="CR66" s="50"/>
      <c r="CS66" s="50"/>
      <c r="CT66" s="50"/>
      <c r="CU66" s="50"/>
      <c r="CV66" s="50"/>
      <c r="CW66" s="50"/>
      <c r="CX66" s="50"/>
      <c r="CY66" s="50"/>
      <c r="CZ66" s="50"/>
      <c r="DA66" s="50"/>
      <c r="DB66" s="50"/>
      <c r="DC66" s="50"/>
      <c r="DD66" s="50"/>
      <c r="DE66" s="50"/>
      <c r="DF66" s="50"/>
      <c r="DG66" s="50"/>
      <c r="DH66" s="50"/>
      <c r="DI66" s="50"/>
      <c r="DJ66" s="50"/>
      <c r="DK66" s="50"/>
      <c r="DL66" s="50"/>
      <c r="DM66" s="50"/>
      <c r="DN66" s="50"/>
      <c r="DO66" s="50"/>
      <c r="DP66" s="50"/>
      <c r="DQ66" s="50"/>
      <c r="DR66" s="50"/>
      <c r="DS66" s="50"/>
      <c r="DT66" s="50"/>
      <c r="DU66" s="50"/>
      <c r="DV66" s="50"/>
      <c r="DW66" s="50"/>
      <c r="DX66" s="50"/>
      <c r="DY66" s="50"/>
      <c r="DZ66" s="50"/>
      <c r="EA66" s="50"/>
      <c r="EB66" s="50"/>
      <c r="EC66" s="50"/>
      <c r="ED66" s="50"/>
      <c r="EE66" s="50"/>
      <c r="EF66" s="50"/>
      <c r="EG66" s="50"/>
      <c r="EH66" s="50"/>
      <c r="EI66" s="50"/>
      <c r="EJ66" s="50"/>
      <c r="EK66" s="50"/>
      <c r="EL66" s="50"/>
      <c r="EM66" s="50"/>
      <c r="EN66" s="50"/>
      <c r="EO66" s="50"/>
      <c r="EP66" s="50"/>
      <c r="EQ66" s="50"/>
      <c r="ER66" s="50"/>
      <c r="ES66" s="50"/>
      <c r="ET66" s="50"/>
      <c r="EU66" s="50"/>
      <c r="EV66" s="50"/>
      <c r="EW66" s="50"/>
      <c r="EX66" s="50"/>
      <c r="EY66" s="50"/>
      <c r="EZ66" s="50"/>
      <c r="FA66" s="50"/>
      <c r="FB66" s="50"/>
      <c r="FC66" s="50"/>
      <c r="FD66" s="50"/>
      <c r="FE66" s="50"/>
      <c r="FF66" s="50"/>
      <c r="FG66" s="50"/>
      <c r="FH66" s="50"/>
      <c r="FI66" s="50"/>
      <c r="FJ66" s="50"/>
      <c r="FK66" s="50"/>
      <c r="FL66" s="50"/>
      <c r="FM66" s="50"/>
      <c r="FN66" s="50"/>
      <c r="FO66" s="50"/>
      <c r="FP66" s="50"/>
      <c r="FQ66" s="50"/>
      <c r="FR66" s="50"/>
      <c r="FS66" s="50"/>
      <c r="FT66" s="50"/>
      <c r="FU66" s="50"/>
      <c r="FV66" s="50"/>
      <c r="FW66" s="50"/>
      <c r="FX66" s="50"/>
      <c r="FY66" s="50"/>
      <c r="FZ66" s="50"/>
      <c r="GA66" s="50"/>
      <c r="GB66" s="50"/>
      <c r="GC66" s="50"/>
      <c r="GD66" s="50"/>
      <c r="GE66" s="50"/>
      <c r="GF66" s="50"/>
      <c r="GG66" s="50"/>
      <c r="GH66" s="50"/>
      <c r="GI66" s="50"/>
      <c r="GJ66" s="50"/>
      <c r="GK66" s="50"/>
      <c r="GL66" s="50"/>
    </row>
    <row r="67" spans="1:194" ht="14.85" customHeight="1" x14ac:dyDescent="0.2">
      <c r="A67" s="26"/>
      <c r="B67" s="436" t="s">
        <v>149</v>
      </c>
      <c r="C67" s="42"/>
      <c r="D67" s="51"/>
      <c r="E67" s="51"/>
      <c r="F67" s="51"/>
      <c r="G67" s="51"/>
      <c r="H67" s="50"/>
      <c r="I67" s="51"/>
      <c r="J67" s="51"/>
      <c r="K67" s="51"/>
      <c r="L67" s="51"/>
      <c r="M67" s="50"/>
      <c r="N67" s="51"/>
      <c r="O67" s="51"/>
      <c r="P67" s="51"/>
      <c r="Q67" s="51"/>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50"/>
      <c r="BD67" s="50"/>
      <c r="BE67" s="50"/>
      <c r="BF67" s="50"/>
      <c r="BG67" s="50"/>
      <c r="BH67" s="50"/>
      <c r="BI67" s="50"/>
      <c r="BJ67" s="50"/>
      <c r="BK67" s="50"/>
      <c r="BL67" s="50"/>
      <c r="BM67" s="50"/>
      <c r="BN67" s="50"/>
      <c r="BO67" s="50"/>
      <c r="BP67" s="50"/>
      <c r="BQ67" s="50"/>
      <c r="BR67" s="50"/>
      <c r="BS67" s="50"/>
      <c r="BT67" s="50"/>
      <c r="BU67" s="50"/>
      <c r="BV67" s="50"/>
      <c r="BW67" s="50"/>
      <c r="BX67" s="50"/>
      <c r="BY67" s="50"/>
      <c r="BZ67" s="50"/>
      <c r="CA67" s="50"/>
      <c r="CB67" s="50"/>
      <c r="CC67" s="50"/>
      <c r="CD67" s="50"/>
      <c r="CE67" s="50"/>
      <c r="CF67" s="50"/>
      <c r="CG67" s="50"/>
      <c r="CH67" s="50"/>
      <c r="CI67" s="50"/>
      <c r="CJ67" s="50"/>
      <c r="CK67" s="50"/>
      <c r="CL67" s="50"/>
      <c r="CM67" s="50"/>
      <c r="CN67" s="50"/>
      <c r="CO67" s="50"/>
      <c r="CP67" s="50"/>
      <c r="CQ67" s="50"/>
      <c r="CR67" s="50"/>
      <c r="CS67" s="50"/>
      <c r="CT67" s="50"/>
      <c r="CU67" s="50"/>
      <c r="CV67" s="50"/>
      <c r="CW67" s="50"/>
      <c r="CX67" s="50"/>
      <c r="CY67" s="50"/>
      <c r="CZ67" s="50"/>
      <c r="DA67" s="50"/>
      <c r="DB67" s="50"/>
      <c r="DC67" s="50"/>
      <c r="DD67" s="50"/>
      <c r="DE67" s="50"/>
      <c r="DF67" s="50"/>
      <c r="DG67" s="50"/>
      <c r="DH67" s="50"/>
      <c r="DI67" s="50"/>
      <c r="DJ67" s="50"/>
      <c r="DK67" s="50"/>
      <c r="DL67" s="50"/>
      <c r="DM67" s="50"/>
      <c r="DN67" s="50"/>
      <c r="DO67" s="50"/>
      <c r="DP67" s="50"/>
      <c r="DQ67" s="50"/>
      <c r="DR67" s="50"/>
      <c r="DS67" s="50"/>
      <c r="DT67" s="50"/>
      <c r="DU67" s="50"/>
      <c r="DV67" s="50"/>
      <c r="DW67" s="50"/>
      <c r="DX67" s="50"/>
      <c r="DY67" s="50"/>
      <c r="DZ67" s="50"/>
      <c r="EA67" s="50"/>
      <c r="EB67" s="50"/>
      <c r="EC67" s="50"/>
      <c r="ED67" s="50"/>
      <c r="EE67" s="50"/>
      <c r="EF67" s="50"/>
      <c r="EG67" s="50"/>
      <c r="EH67" s="50"/>
      <c r="EI67" s="50"/>
      <c r="EJ67" s="50"/>
      <c r="EK67" s="50"/>
      <c r="EL67" s="50"/>
      <c r="EM67" s="50"/>
      <c r="EN67" s="50"/>
      <c r="EO67" s="50"/>
      <c r="EP67" s="50"/>
      <c r="EQ67" s="50"/>
      <c r="ER67" s="50"/>
      <c r="ES67" s="50"/>
      <c r="ET67" s="50"/>
      <c r="EU67" s="50"/>
      <c r="EV67" s="50"/>
      <c r="EW67" s="50"/>
      <c r="EX67" s="50"/>
      <c r="EY67" s="50"/>
      <c r="EZ67" s="50"/>
      <c r="FA67" s="50"/>
      <c r="FB67" s="50"/>
      <c r="FC67" s="50"/>
      <c r="FD67" s="50"/>
      <c r="FE67" s="50"/>
      <c r="FF67" s="50"/>
      <c r="FG67" s="50"/>
      <c r="FH67" s="50"/>
      <c r="FI67" s="50"/>
      <c r="FJ67" s="50"/>
      <c r="FK67" s="50"/>
      <c r="FL67" s="50"/>
      <c r="FM67" s="50"/>
      <c r="FN67" s="50"/>
      <c r="FO67" s="50"/>
      <c r="FP67" s="50"/>
      <c r="FQ67" s="50"/>
      <c r="FR67" s="50"/>
      <c r="FS67" s="50"/>
      <c r="FT67" s="50"/>
      <c r="FU67" s="50"/>
      <c r="FV67" s="50"/>
      <c r="FW67" s="50"/>
      <c r="FX67" s="50"/>
      <c r="FY67" s="50"/>
      <c r="FZ67" s="50"/>
      <c r="GA67" s="50"/>
      <c r="GB67" s="50"/>
      <c r="GC67" s="50"/>
      <c r="GD67" s="50"/>
      <c r="GE67" s="50"/>
      <c r="GF67" s="50"/>
      <c r="GG67" s="50"/>
      <c r="GH67" s="50"/>
      <c r="GI67" s="50"/>
      <c r="GJ67" s="50"/>
      <c r="GK67" s="50"/>
      <c r="GL67" s="50"/>
    </row>
    <row r="68" spans="1:194" ht="14.85" customHeight="1" x14ac:dyDescent="0.2">
      <c r="A68" s="26"/>
      <c r="B68" s="431" t="s">
        <v>150</v>
      </c>
      <c r="C68" s="42"/>
      <c r="D68" s="49">
        <f>SUM(D69:D71)</f>
        <v>0</v>
      </c>
      <c r="E68" s="49">
        <f>SUM(E69:E71)</f>
        <v>0</v>
      </c>
      <c r="F68" s="49">
        <f>SUM(F69:F71)</f>
        <v>0</v>
      </c>
      <c r="G68" s="49">
        <f>SUM(G69:G71)</f>
        <v>0</v>
      </c>
      <c r="H68" s="50"/>
      <c r="I68" s="49">
        <f>SUM(I69:I71)</f>
        <v>0</v>
      </c>
      <c r="J68" s="49">
        <f>SUM(J69:J71)</f>
        <v>0</v>
      </c>
      <c r="K68" s="49">
        <f>SUM(K69:K71)</f>
        <v>0</v>
      </c>
      <c r="L68" s="49">
        <f>SUM(L69:L71)</f>
        <v>0</v>
      </c>
      <c r="M68" s="50"/>
      <c r="N68" s="49">
        <f>SUM(N69:N71)</f>
        <v>0</v>
      </c>
      <c r="O68" s="49">
        <f>SUM(O69:O71)</f>
        <v>0</v>
      </c>
      <c r="P68" s="49">
        <f>SUM(P69:P71)</f>
        <v>0</v>
      </c>
      <c r="Q68" s="49">
        <f>SUM(Q69:Q71)</f>
        <v>0</v>
      </c>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50"/>
      <c r="BD68" s="50"/>
      <c r="BE68" s="50"/>
      <c r="BF68" s="50"/>
      <c r="BG68" s="50"/>
      <c r="BH68" s="50"/>
      <c r="BI68" s="50"/>
      <c r="BJ68" s="50"/>
      <c r="BK68" s="50"/>
      <c r="BL68" s="50"/>
      <c r="BM68" s="50"/>
      <c r="BN68" s="50"/>
      <c r="BO68" s="50"/>
      <c r="BP68" s="50"/>
      <c r="BQ68" s="50"/>
      <c r="BR68" s="50"/>
      <c r="BS68" s="50"/>
      <c r="BT68" s="50"/>
      <c r="BU68" s="50"/>
      <c r="BV68" s="50"/>
      <c r="BW68" s="50"/>
      <c r="BX68" s="50"/>
      <c r="BY68" s="50"/>
      <c r="BZ68" s="50"/>
      <c r="CA68" s="50"/>
      <c r="CB68" s="50"/>
      <c r="CC68" s="50"/>
      <c r="CD68" s="50"/>
      <c r="CE68" s="50"/>
      <c r="CF68" s="50"/>
      <c r="CG68" s="50"/>
      <c r="CH68" s="50"/>
      <c r="CI68" s="50"/>
      <c r="CJ68" s="50"/>
      <c r="CK68" s="50"/>
      <c r="CL68" s="50"/>
      <c r="CM68" s="50"/>
      <c r="CN68" s="50"/>
      <c r="CO68" s="50"/>
      <c r="CP68" s="50"/>
      <c r="CQ68" s="50"/>
      <c r="CR68" s="50"/>
      <c r="CS68" s="50"/>
      <c r="CT68" s="50"/>
      <c r="CU68" s="50"/>
      <c r="CV68" s="50"/>
      <c r="CW68" s="50"/>
      <c r="CX68" s="50"/>
      <c r="CY68" s="50"/>
      <c r="CZ68" s="50"/>
      <c r="DA68" s="50"/>
      <c r="DB68" s="50"/>
      <c r="DC68" s="50"/>
      <c r="DD68" s="50"/>
      <c r="DE68" s="50"/>
      <c r="DF68" s="50"/>
      <c r="DG68" s="50"/>
      <c r="DH68" s="50"/>
      <c r="DI68" s="50"/>
      <c r="DJ68" s="50"/>
      <c r="DK68" s="50"/>
      <c r="DL68" s="50"/>
      <c r="DM68" s="50"/>
      <c r="DN68" s="50"/>
      <c r="DO68" s="50"/>
      <c r="DP68" s="50"/>
      <c r="DQ68" s="50"/>
      <c r="DR68" s="50"/>
      <c r="DS68" s="50"/>
      <c r="DT68" s="50"/>
      <c r="DU68" s="50"/>
      <c r="DV68" s="50"/>
      <c r="DW68" s="50"/>
      <c r="DX68" s="50"/>
      <c r="DY68" s="50"/>
      <c r="DZ68" s="50"/>
      <c r="EA68" s="50"/>
      <c r="EB68" s="50"/>
      <c r="EC68" s="50"/>
      <c r="ED68" s="50"/>
      <c r="EE68" s="50"/>
      <c r="EF68" s="50"/>
      <c r="EG68" s="50"/>
      <c r="EH68" s="50"/>
      <c r="EI68" s="50"/>
      <c r="EJ68" s="50"/>
      <c r="EK68" s="50"/>
      <c r="EL68" s="50"/>
      <c r="EM68" s="50"/>
      <c r="EN68" s="50"/>
      <c r="EO68" s="50"/>
      <c r="EP68" s="50"/>
      <c r="EQ68" s="50"/>
      <c r="ER68" s="50"/>
      <c r="ES68" s="50"/>
      <c r="ET68" s="50"/>
      <c r="EU68" s="50"/>
      <c r="EV68" s="50"/>
      <c r="EW68" s="50"/>
      <c r="EX68" s="50"/>
      <c r="EY68" s="50"/>
      <c r="EZ68" s="50"/>
      <c r="FA68" s="50"/>
      <c r="FB68" s="50"/>
      <c r="FC68" s="50"/>
      <c r="FD68" s="50"/>
      <c r="FE68" s="50"/>
      <c r="FF68" s="50"/>
      <c r="FG68" s="50"/>
      <c r="FH68" s="50"/>
      <c r="FI68" s="50"/>
      <c r="FJ68" s="50"/>
      <c r="FK68" s="50"/>
      <c r="FL68" s="50"/>
      <c r="FM68" s="50"/>
      <c r="FN68" s="50"/>
      <c r="FO68" s="50"/>
      <c r="FP68" s="50"/>
      <c r="FQ68" s="50"/>
      <c r="FR68" s="50"/>
      <c r="FS68" s="50"/>
      <c r="FT68" s="50"/>
      <c r="FU68" s="50"/>
      <c r="FV68" s="50"/>
      <c r="FW68" s="50"/>
      <c r="FX68" s="50"/>
      <c r="FY68" s="50"/>
      <c r="FZ68" s="50"/>
      <c r="GA68" s="50"/>
      <c r="GB68" s="50"/>
      <c r="GC68" s="50"/>
      <c r="GD68" s="50"/>
      <c r="GE68" s="50"/>
      <c r="GF68" s="50"/>
      <c r="GG68" s="50"/>
      <c r="GH68" s="50"/>
      <c r="GI68" s="50"/>
      <c r="GJ68" s="50"/>
      <c r="GK68" s="50"/>
      <c r="GL68" s="50"/>
    </row>
    <row r="69" spans="1:194" ht="14.85" customHeight="1" x14ac:dyDescent="0.2">
      <c r="A69" s="26"/>
      <c r="B69" s="436" t="s">
        <v>151</v>
      </c>
      <c r="C69" s="42"/>
      <c r="D69" s="51"/>
      <c r="E69" s="51"/>
      <c r="F69" s="51"/>
      <c r="G69" s="51"/>
      <c r="H69" s="50"/>
      <c r="I69" s="51"/>
      <c r="J69" s="51"/>
      <c r="K69" s="51"/>
      <c r="L69" s="51"/>
      <c r="M69" s="50"/>
      <c r="N69" s="51"/>
      <c r="O69" s="51"/>
      <c r="P69" s="51"/>
      <c r="Q69" s="51"/>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50"/>
      <c r="BD69" s="50"/>
      <c r="BE69" s="50"/>
      <c r="BF69" s="50"/>
      <c r="BG69" s="50"/>
      <c r="BH69" s="50"/>
      <c r="BI69" s="50"/>
      <c r="BJ69" s="50"/>
      <c r="BK69" s="50"/>
      <c r="BL69" s="50"/>
      <c r="BM69" s="50"/>
      <c r="BN69" s="50"/>
      <c r="BO69" s="50"/>
      <c r="BP69" s="50"/>
      <c r="BQ69" s="50"/>
      <c r="BR69" s="50"/>
      <c r="BS69" s="50"/>
      <c r="BT69" s="50"/>
      <c r="BU69" s="50"/>
      <c r="BV69" s="50"/>
      <c r="BW69" s="50"/>
      <c r="BX69" s="50"/>
      <c r="BY69" s="50"/>
      <c r="BZ69" s="50"/>
      <c r="CA69" s="50"/>
      <c r="CB69" s="50"/>
      <c r="CC69" s="50"/>
      <c r="CD69" s="50"/>
      <c r="CE69" s="50"/>
      <c r="CF69" s="50"/>
      <c r="CG69" s="50"/>
      <c r="CH69" s="50"/>
      <c r="CI69" s="50"/>
      <c r="CJ69" s="50"/>
      <c r="CK69" s="50"/>
      <c r="CL69" s="50"/>
      <c r="CM69" s="50"/>
      <c r="CN69" s="50"/>
      <c r="CO69" s="50"/>
      <c r="CP69" s="50"/>
      <c r="CQ69" s="50"/>
      <c r="CR69" s="50"/>
      <c r="CS69" s="50"/>
      <c r="CT69" s="50"/>
      <c r="CU69" s="50"/>
      <c r="CV69" s="50"/>
      <c r="CW69" s="50"/>
      <c r="CX69" s="50"/>
      <c r="CY69" s="50"/>
      <c r="CZ69" s="50"/>
      <c r="DA69" s="50"/>
      <c r="DB69" s="50"/>
      <c r="DC69" s="50"/>
      <c r="DD69" s="50"/>
      <c r="DE69" s="50"/>
      <c r="DF69" s="50"/>
      <c r="DG69" s="50"/>
      <c r="DH69" s="50"/>
      <c r="DI69" s="50"/>
      <c r="DJ69" s="50"/>
      <c r="DK69" s="50"/>
      <c r="DL69" s="50"/>
      <c r="DM69" s="50"/>
      <c r="DN69" s="50"/>
      <c r="DO69" s="50"/>
      <c r="DP69" s="50"/>
      <c r="DQ69" s="50"/>
      <c r="DR69" s="50"/>
      <c r="DS69" s="50"/>
      <c r="DT69" s="50"/>
      <c r="DU69" s="50"/>
      <c r="DV69" s="50"/>
      <c r="DW69" s="50"/>
      <c r="DX69" s="50"/>
      <c r="DY69" s="50"/>
      <c r="DZ69" s="50"/>
      <c r="EA69" s="50"/>
      <c r="EB69" s="50"/>
      <c r="EC69" s="50"/>
      <c r="ED69" s="50"/>
      <c r="EE69" s="50"/>
      <c r="EF69" s="50"/>
      <c r="EG69" s="50"/>
      <c r="EH69" s="50"/>
      <c r="EI69" s="50"/>
      <c r="EJ69" s="50"/>
      <c r="EK69" s="50"/>
      <c r="EL69" s="50"/>
      <c r="EM69" s="50"/>
      <c r="EN69" s="50"/>
      <c r="EO69" s="50"/>
      <c r="EP69" s="50"/>
      <c r="EQ69" s="50"/>
      <c r="ER69" s="50"/>
      <c r="ES69" s="50"/>
      <c r="ET69" s="50"/>
      <c r="EU69" s="50"/>
      <c r="EV69" s="50"/>
      <c r="EW69" s="50"/>
      <c r="EX69" s="50"/>
      <c r="EY69" s="50"/>
      <c r="EZ69" s="50"/>
      <c r="FA69" s="50"/>
      <c r="FB69" s="50"/>
      <c r="FC69" s="50"/>
      <c r="FD69" s="50"/>
      <c r="FE69" s="50"/>
      <c r="FF69" s="50"/>
      <c r="FG69" s="50"/>
      <c r="FH69" s="50"/>
      <c r="FI69" s="50"/>
      <c r="FJ69" s="50"/>
      <c r="FK69" s="50"/>
      <c r="FL69" s="50"/>
      <c r="FM69" s="50"/>
      <c r="FN69" s="50"/>
      <c r="FO69" s="50"/>
      <c r="FP69" s="50"/>
      <c r="FQ69" s="50"/>
      <c r="FR69" s="50"/>
      <c r="FS69" s="50"/>
      <c r="FT69" s="50"/>
      <c r="FU69" s="50"/>
      <c r="FV69" s="50"/>
      <c r="FW69" s="50"/>
      <c r="FX69" s="50"/>
      <c r="FY69" s="50"/>
      <c r="FZ69" s="50"/>
      <c r="GA69" s="50"/>
      <c r="GB69" s="50"/>
      <c r="GC69" s="50"/>
      <c r="GD69" s="50"/>
      <c r="GE69" s="50"/>
      <c r="GF69" s="50"/>
      <c r="GG69" s="50"/>
      <c r="GH69" s="50"/>
      <c r="GI69" s="50"/>
      <c r="GJ69" s="50"/>
      <c r="GK69" s="50"/>
      <c r="GL69" s="50"/>
    </row>
    <row r="70" spans="1:194" ht="14.85" customHeight="1" x14ac:dyDescent="0.2">
      <c r="A70" s="26"/>
      <c r="B70" s="436" t="s">
        <v>152</v>
      </c>
      <c r="C70" s="42"/>
      <c r="D70" s="51"/>
      <c r="E70" s="51"/>
      <c r="F70" s="51"/>
      <c r="G70" s="51"/>
      <c r="H70" s="50"/>
      <c r="I70" s="51"/>
      <c r="J70" s="51"/>
      <c r="K70" s="51"/>
      <c r="L70" s="51"/>
      <c r="M70" s="50"/>
      <c r="N70" s="51"/>
      <c r="O70" s="51"/>
      <c r="P70" s="51"/>
      <c r="Q70" s="51"/>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50"/>
      <c r="BD70" s="50"/>
      <c r="BE70" s="50"/>
      <c r="BF70" s="50"/>
      <c r="BG70" s="50"/>
      <c r="BH70" s="50"/>
      <c r="BI70" s="50"/>
      <c r="BJ70" s="50"/>
      <c r="BK70" s="50"/>
      <c r="BL70" s="50"/>
      <c r="BM70" s="50"/>
      <c r="BN70" s="50"/>
      <c r="BO70" s="50"/>
      <c r="BP70" s="50"/>
      <c r="BQ70" s="50"/>
      <c r="BR70" s="50"/>
      <c r="BS70" s="50"/>
      <c r="BT70" s="50"/>
      <c r="BU70" s="50"/>
      <c r="BV70" s="50"/>
      <c r="BW70" s="50"/>
      <c r="BX70" s="50"/>
      <c r="BY70" s="50"/>
      <c r="BZ70" s="50"/>
      <c r="CA70" s="50"/>
      <c r="CB70" s="50"/>
      <c r="CC70" s="50"/>
      <c r="CD70" s="50"/>
      <c r="CE70" s="50"/>
      <c r="CF70" s="50"/>
      <c r="CG70" s="50"/>
      <c r="CH70" s="50"/>
      <c r="CI70" s="50"/>
      <c r="CJ70" s="50"/>
      <c r="CK70" s="50"/>
      <c r="CL70" s="50"/>
      <c r="CM70" s="50"/>
      <c r="CN70" s="50"/>
      <c r="CO70" s="50"/>
      <c r="CP70" s="50"/>
      <c r="CQ70" s="50"/>
      <c r="CR70" s="50"/>
      <c r="CS70" s="50"/>
      <c r="CT70" s="50"/>
      <c r="CU70" s="50"/>
      <c r="CV70" s="50"/>
      <c r="CW70" s="50"/>
      <c r="CX70" s="50"/>
      <c r="CY70" s="50"/>
      <c r="CZ70" s="50"/>
      <c r="DA70" s="50"/>
      <c r="DB70" s="50"/>
      <c r="DC70" s="50"/>
      <c r="DD70" s="50"/>
      <c r="DE70" s="50"/>
      <c r="DF70" s="50"/>
      <c r="DG70" s="50"/>
      <c r="DH70" s="50"/>
      <c r="DI70" s="50"/>
      <c r="DJ70" s="50"/>
      <c r="DK70" s="50"/>
      <c r="DL70" s="50"/>
      <c r="DM70" s="50"/>
      <c r="DN70" s="50"/>
      <c r="DO70" s="50"/>
      <c r="DP70" s="50"/>
      <c r="DQ70" s="50"/>
      <c r="DR70" s="50"/>
      <c r="DS70" s="50"/>
      <c r="DT70" s="50"/>
      <c r="DU70" s="50"/>
      <c r="DV70" s="50"/>
      <c r="DW70" s="50"/>
      <c r="DX70" s="50"/>
      <c r="DY70" s="50"/>
      <c r="DZ70" s="50"/>
      <c r="EA70" s="50"/>
      <c r="EB70" s="50"/>
      <c r="EC70" s="50"/>
      <c r="ED70" s="50"/>
      <c r="EE70" s="50"/>
      <c r="EF70" s="50"/>
      <c r="EG70" s="50"/>
      <c r="EH70" s="50"/>
      <c r="EI70" s="50"/>
      <c r="EJ70" s="50"/>
      <c r="EK70" s="50"/>
      <c r="EL70" s="50"/>
      <c r="EM70" s="50"/>
      <c r="EN70" s="50"/>
      <c r="EO70" s="50"/>
      <c r="EP70" s="50"/>
      <c r="EQ70" s="50"/>
      <c r="ER70" s="50"/>
      <c r="ES70" s="50"/>
      <c r="ET70" s="50"/>
      <c r="EU70" s="50"/>
      <c r="EV70" s="50"/>
      <c r="EW70" s="50"/>
      <c r="EX70" s="50"/>
      <c r="EY70" s="50"/>
      <c r="EZ70" s="50"/>
      <c r="FA70" s="50"/>
      <c r="FB70" s="50"/>
      <c r="FC70" s="50"/>
      <c r="FD70" s="50"/>
      <c r="FE70" s="50"/>
      <c r="FF70" s="50"/>
      <c r="FG70" s="50"/>
      <c r="FH70" s="50"/>
      <c r="FI70" s="50"/>
      <c r="FJ70" s="50"/>
      <c r="FK70" s="50"/>
      <c r="FL70" s="50"/>
      <c r="FM70" s="50"/>
      <c r="FN70" s="50"/>
      <c r="FO70" s="50"/>
      <c r="FP70" s="50"/>
      <c r="FQ70" s="50"/>
      <c r="FR70" s="50"/>
      <c r="FS70" s="50"/>
      <c r="FT70" s="50"/>
      <c r="FU70" s="50"/>
      <c r="FV70" s="50"/>
      <c r="FW70" s="50"/>
      <c r="FX70" s="50"/>
      <c r="FY70" s="50"/>
      <c r="FZ70" s="50"/>
      <c r="GA70" s="50"/>
      <c r="GB70" s="50"/>
      <c r="GC70" s="50"/>
      <c r="GD70" s="50"/>
      <c r="GE70" s="50"/>
      <c r="GF70" s="50"/>
      <c r="GG70" s="50"/>
      <c r="GH70" s="50"/>
      <c r="GI70" s="50"/>
      <c r="GJ70" s="50"/>
      <c r="GK70" s="50"/>
      <c r="GL70" s="50"/>
    </row>
    <row r="71" spans="1:194" ht="14.85" customHeight="1" x14ac:dyDescent="0.2">
      <c r="A71" s="26"/>
      <c r="B71" s="436" t="s">
        <v>153</v>
      </c>
      <c r="C71" s="42"/>
      <c r="D71" s="51"/>
      <c r="E71" s="51"/>
      <c r="F71" s="51"/>
      <c r="G71" s="51"/>
      <c r="H71" s="50"/>
      <c r="I71" s="51"/>
      <c r="J71" s="51"/>
      <c r="K71" s="51"/>
      <c r="L71" s="51"/>
      <c r="M71" s="50"/>
      <c r="N71" s="51"/>
      <c r="O71" s="51"/>
      <c r="P71" s="51"/>
      <c r="Q71" s="51"/>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50"/>
      <c r="BD71" s="50"/>
      <c r="BE71" s="50"/>
      <c r="BF71" s="50"/>
      <c r="BG71" s="50"/>
      <c r="BH71" s="50"/>
      <c r="BI71" s="50"/>
      <c r="BJ71" s="50"/>
      <c r="BK71" s="50"/>
      <c r="BL71" s="50"/>
      <c r="BM71" s="50"/>
      <c r="BN71" s="50"/>
      <c r="BO71" s="50"/>
      <c r="BP71" s="50"/>
      <c r="BQ71" s="50"/>
      <c r="BR71" s="50"/>
      <c r="BS71" s="50"/>
      <c r="BT71" s="50"/>
      <c r="BU71" s="50"/>
      <c r="BV71" s="50"/>
      <c r="BW71" s="50"/>
      <c r="BX71" s="50"/>
      <c r="BY71" s="50"/>
      <c r="BZ71" s="50"/>
      <c r="CA71" s="50"/>
      <c r="CB71" s="50"/>
      <c r="CC71" s="50"/>
      <c r="CD71" s="50"/>
      <c r="CE71" s="50"/>
      <c r="CF71" s="50"/>
      <c r="CG71" s="50"/>
      <c r="CH71" s="50"/>
      <c r="CI71" s="50"/>
      <c r="CJ71" s="50"/>
      <c r="CK71" s="50"/>
      <c r="CL71" s="50"/>
      <c r="CM71" s="50"/>
      <c r="CN71" s="50"/>
      <c r="CO71" s="50"/>
      <c r="CP71" s="50"/>
      <c r="CQ71" s="50"/>
      <c r="CR71" s="50"/>
      <c r="CS71" s="50"/>
      <c r="CT71" s="50"/>
      <c r="CU71" s="50"/>
      <c r="CV71" s="50"/>
      <c r="CW71" s="50"/>
      <c r="CX71" s="50"/>
      <c r="CY71" s="50"/>
      <c r="CZ71" s="50"/>
      <c r="DA71" s="50"/>
      <c r="DB71" s="50"/>
      <c r="DC71" s="50"/>
      <c r="DD71" s="50"/>
      <c r="DE71" s="50"/>
      <c r="DF71" s="50"/>
      <c r="DG71" s="50"/>
      <c r="DH71" s="50"/>
      <c r="DI71" s="50"/>
      <c r="DJ71" s="50"/>
      <c r="DK71" s="50"/>
      <c r="DL71" s="50"/>
      <c r="DM71" s="50"/>
      <c r="DN71" s="50"/>
      <c r="DO71" s="50"/>
      <c r="DP71" s="50"/>
      <c r="DQ71" s="50"/>
      <c r="DR71" s="50"/>
      <c r="DS71" s="50"/>
      <c r="DT71" s="50"/>
      <c r="DU71" s="50"/>
      <c r="DV71" s="50"/>
      <c r="DW71" s="50"/>
      <c r="DX71" s="50"/>
      <c r="DY71" s="50"/>
      <c r="DZ71" s="50"/>
      <c r="EA71" s="50"/>
      <c r="EB71" s="50"/>
      <c r="EC71" s="50"/>
      <c r="ED71" s="50"/>
      <c r="EE71" s="50"/>
      <c r="EF71" s="50"/>
      <c r="EG71" s="50"/>
      <c r="EH71" s="50"/>
      <c r="EI71" s="50"/>
      <c r="EJ71" s="50"/>
      <c r="EK71" s="50"/>
      <c r="EL71" s="50"/>
      <c r="EM71" s="50"/>
      <c r="EN71" s="50"/>
      <c r="EO71" s="50"/>
      <c r="EP71" s="50"/>
      <c r="EQ71" s="50"/>
      <c r="ER71" s="50"/>
      <c r="ES71" s="50"/>
      <c r="ET71" s="50"/>
      <c r="EU71" s="50"/>
      <c r="EV71" s="50"/>
      <c r="EW71" s="50"/>
      <c r="EX71" s="50"/>
      <c r="EY71" s="50"/>
      <c r="EZ71" s="50"/>
      <c r="FA71" s="50"/>
      <c r="FB71" s="50"/>
      <c r="FC71" s="50"/>
      <c r="FD71" s="50"/>
      <c r="FE71" s="50"/>
      <c r="FF71" s="50"/>
      <c r="FG71" s="50"/>
      <c r="FH71" s="50"/>
      <c r="FI71" s="50"/>
      <c r="FJ71" s="50"/>
      <c r="FK71" s="50"/>
      <c r="FL71" s="50"/>
      <c r="FM71" s="50"/>
      <c r="FN71" s="50"/>
      <c r="FO71" s="50"/>
      <c r="FP71" s="50"/>
      <c r="FQ71" s="50"/>
      <c r="FR71" s="50"/>
      <c r="FS71" s="50"/>
      <c r="FT71" s="50"/>
      <c r="FU71" s="50"/>
      <c r="FV71" s="50"/>
      <c r="FW71" s="50"/>
      <c r="FX71" s="50"/>
      <c r="FY71" s="50"/>
      <c r="FZ71" s="50"/>
      <c r="GA71" s="50"/>
      <c r="GB71" s="50"/>
      <c r="GC71" s="50"/>
      <c r="GD71" s="50"/>
      <c r="GE71" s="50"/>
      <c r="GF71" s="50"/>
      <c r="GG71" s="50"/>
      <c r="GH71" s="50"/>
      <c r="GI71" s="50"/>
      <c r="GJ71" s="50"/>
      <c r="GK71" s="50"/>
      <c r="GL71" s="50"/>
    </row>
    <row r="72" spans="1:194" ht="14.85" customHeight="1" x14ac:dyDescent="0.2">
      <c r="A72" s="26"/>
      <c r="B72" s="431" t="s">
        <v>154</v>
      </c>
      <c r="C72" s="42"/>
      <c r="D72" s="49">
        <f>SUM(D73:D83)</f>
        <v>0</v>
      </c>
      <c r="E72" s="49">
        <f>SUM(E73:E83)</f>
        <v>0</v>
      </c>
      <c r="F72" s="49">
        <f>SUM(F73:F83)</f>
        <v>0</v>
      </c>
      <c r="G72" s="49">
        <f>SUM(G73:G83)</f>
        <v>0</v>
      </c>
      <c r="H72" s="50"/>
      <c r="I72" s="49">
        <f>SUM(I73:I83)</f>
        <v>0</v>
      </c>
      <c r="J72" s="49">
        <f>SUM(J73:J83)</f>
        <v>0</v>
      </c>
      <c r="K72" s="49">
        <f>SUM(K73:K83)</f>
        <v>0</v>
      </c>
      <c r="L72" s="49">
        <f>SUM(L73:L83)</f>
        <v>0</v>
      </c>
      <c r="M72" s="50"/>
      <c r="N72" s="49">
        <f>SUM(N73:N83)</f>
        <v>0</v>
      </c>
      <c r="O72" s="49">
        <f>SUM(O73:O83)</f>
        <v>0</v>
      </c>
      <c r="P72" s="49">
        <f>SUM(P73:P83)</f>
        <v>0</v>
      </c>
      <c r="Q72" s="49">
        <f>SUM(Q73:Q83)</f>
        <v>0</v>
      </c>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50"/>
      <c r="BD72" s="50"/>
      <c r="BE72" s="50"/>
      <c r="BF72" s="50"/>
      <c r="BG72" s="50"/>
      <c r="BH72" s="50"/>
      <c r="BI72" s="50"/>
      <c r="BJ72" s="50"/>
      <c r="BK72" s="50"/>
      <c r="BL72" s="50"/>
      <c r="BM72" s="50"/>
      <c r="BN72" s="50"/>
      <c r="BO72" s="50"/>
      <c r="BP72" s="50"/>
      <c r="BQ72" s="50"/>
      <c r="BR72" s="50"/>
      <c r="BS72" s="50"/>
      <c r="BT72" s="50"/>
      <c r="BU72" s="50"/>
      <c r="BV72" s="50"/>
      <c r="BW72" s="50"/>
      <c r="BX72" s="50"/>
      <c r="BY72" s="50"/>
      <c r="BZ72" s="50"/>
      <c r="CA72" s="50"/>
      <c r="CB72" s="50"/>
      <c r="CC72" s="50"/>
      <c r="CD72" s="50"/>
      <c r="CE72" s="50"/>
      <c r="CF72" s="50"/>
      <c r="CG72" s="50"/>
      <c r="CH72" s="50"/>
      <c r="CI72" s="50"/>
      <c r="CJ72" s="50"/>
      <c r="CK72" s="50"/>
      <c r="CL72" s="50"/>
      <c r="CM72" s="50"/>
      <c r="CN72" s="50"/>
      <c r="CO72" s="50"/>
      <c r="CP72" s="50"/>
      <c r="CQ72" s="50"/>
      <c r="CR72" s="50"/>
      <c r="CS72" s="50"/>
      <c r="CT72" s="50"/>
      <c r="CU72" s="50"/>
      <c r="CV72" s="50"/>
      <c r="CW72" s="50"/>
      <c r="CX72" s="50"/>
      <c r="CY72" s="50"/>
      <c r="CZ72" s="50"/>
      <c r="DA72" s="50"/>
      <c r="DB72" s="50"/>
      <c r="DC72" s="50"/>
      <c r="DD72" s="50"/>
      <c r="DE72" s="50"/>
      <c r="DF72" s="50"/>
      <c r="DG72" s="50"/>
      <c r="DH72" s="50"/>
      <c r="DI72" s="50"/>
      <c r="DJ72" s="50"/>
      <c r="DK72" s="50"/>
      <c r="DL72" s="50"/>
      <c r="DM72" s="50"/>
      <c r="DN72" s="50"/>
      <c r="DO72" s="50"/>
      <c r="DP72" s="50"/>
      <c r="DQ72" s="50"/>
      <c r="DR72" s="50"/>
      <c r="DS72" s="50"/>
      <c r="DT72" s="50"/>
      <c r="DU72" s="50"/>
      <c r="DV72" s="50"/>
      <c r="DW72" s="50"/>
      <c r="DX72" s="50"/>
      <c r="DY72" s="50"/>
      <c r="DZ72" s="50"/>
      <c r="EA72" s="50"/>
      <c r="EB72" s="50"/>
      <c r="EC72" s="50"/>
      <c r="ED72" s="50"/>
      <c r="EE72" s="50"/>
      <c r="EF72" s="50"/>
      <c r="EG72" s="50"/>
      <c r="EH72" s="50"/>
      <c r="EI72" s="50"/>
      <c r="EJ72" s="50"/>
      <c r="EK72" s="50"/>
      <c r="EL72" s="50"/>
      <c r="EM72" s="50"/>
      <c r="EN72" s="50"/>
      <c r="EO72" s="50"/>
      <c r="EP72" s="50"/>
      <c r="EQ72" s="50"/>
      <c r="ER72" s="50"/>
      <c r="ES72" s="50"/>
      <c r="ET72" s="50"/>
      <c r="EU72" s="50"/>
      <c r="EV72" s="50"/>
      <c r="EW72" s="50"/>
      <c r="EX72" s="50"/>
      <c r="EY72" s="50"/>
      <c r="EZ72" s="50"/>
      <c r="FA72" s="50"/>
      <c r="FB72" s="50"/>
      <c r="FC72" s="50"/>
      <c r="FD72" s="50"/>
      <c r="FE72" s="50"/>
      <c r="FF72" s="50"/>
      <c r="FG72" s="50"/>
      <c r="FH72" s="50"/>
      <c r="FI72" s="50"/>
      <c r="FJ72" s="50"/>
      <c r="FK72" s="50"/>
      <c r="FL72" s="50"/>
      <c r="FM72" s="50"/>
      <c r="FN72" s="50"/>
      <c r="FO72" s="50"/>
      <c r="FP72" s="50"/>
      <c r="FQ72" s="50"/>
      <c r="FR72" s="50"/>
      <c r="FS72" s="50"/>
      <c r="FT72" s="50"/>
      <c r="FU72" s="50"/>
      <c r="FV72" s="50"/>
      <c r="FW72" s="50"/>
      <c r="FX72" s="50"/>
      <c r="FY72" s="50"/>
      <c r="FZ72" s="50"/>
      <c r="GA72" s="50"/>
      <c r="GB72" s="50"/>
      <c r="GC72" s="50"/>
      <c r="GD72" s="50"/>
      <c r="GE72" s="50"/>
      <c r="GF72" s="50"/>
      <c r="GG72" s="50"/>
      <c r="GH72" s="50"/>
      <c r="GI72" s="50"/>
      <c r="GJ72" s="50"/>
      <c r="GK72" s="50"/>
      <c r="GL72" s="50"/>
    </row>
    <row r="73" spans="1:194" ht="14.85" customHeight="1" x14ac:dyDescent="0.2">
      <c r="A73" s="26"/>
      <c r="B73" s="436" t="s">
        <v>155</v>
      </c>
      <c r="C73" s="42"/>
      <c r="D73" s="51"/>
      <c r="E73" s="51"/>
      <c r="F73" s="51"/>
      <c r="G73" s="51"/>
      <c r="H73" s="50"/>
      <c r="I73" s="51"/>
      <c r="J73" s="51"/>
      <c r="K73" s="51"/>
      <c r="L73" s="51"/>
      <c r="M73" s="50"/>
      <c r="N73" s="51"/>
      <c r="O73" s="51"/>
      <c r="P73" s="51"/>
      <c r="Q73" s="51"/>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50"/>
      <c r="BD73" s="50"/>
      <c r="BE73" s="50"/>
      <c r="BF73" s="50"/>
      <c r="BG73" s="50"/>
      <c r="BH73" s="50"/>
      <c r="BI73" s="50"/>
      <c r="BJ73" s="50"/>
      <c r="BK73" s="50"/>
      <c r="BL73" s="50"/>
      <c r="BM73" s="50"/>
      <c r="BN73" s="50"/>
      <c r="BO73" s="50"/>
      <c r="BP73" s="50"/>
      <c r="BQ73" s="50"/>
      <c r="BR73" s="50"/>
      <c r="BS73" s="50"/>
      <c r="BT73" s="50"/>
      <c r="BU73" s="50"/>
      <c r="BV73" s="50"/>
      <c r="BW73" s="50"/>
      <c r="BX73" s="50"/>
      <c r="BY73" s="50"/>
      <c r="BZ73" s="50"/>
      <c r="CA73" s="50"/>
      <c r="CB73" s="50"/>
      <c r="CC73" s="50"/>
      <c r="CD73" s="50"/>
      <c r="CE73" s="50"/>
      <c r="CF73" s="50"/>
      <c r="CG73" s="50"/>
      <c r="CH73" s="50"/>
      <c r="CI73" s="50"/>
      <c r="CJ73" s="50"/>
      <c r="CK73" s="50"/>
      <c r="CL73" s="50"/>
      <c r="CM73" s="50"/>
      <c r="CN73" s="50"/>
      <c r="CO73" s="50"/>
      <c r="CP73" s="50"/>
      <c r="CQ73" s="50"/>
      <c r="CR73" s="50"/>
      <c r="CS73" s="50"/>
      <c r="CT73" s="50"/>
      <c r="CU73" s="50"/>
      <c r="CV73" s="50"/>
      <c r="CW73" s="50"/>
      <c r="CX73" s="50"/>
      <c r="CY73" s="50"/>
      <c r="CZ73" s="50"/>
      <c r="DA73" s="50"/>
      <c r="DB73" s="50"/>
      <c r="DC73" s="50"/>
      <c r="DD73" s="50"/>
      <c r="DE73" s="50"/>
      <c r="DF73" s="50"/>
      <c r="DG73" s="50"/>
      <c r="DH73" s="50"/>
      <c r="DI73" s="50"/>
      <c r="DJ73" s="50"/>
      <c r="DK73" s="50"/>
      <c r="DL73" s="50"/>
      <c r="DM73" s="50"/>
      <c r="DN73" s="50"/>
      <c r="DO73" s="50"/>
      <c r="DP73" s="50"/>
      <c r="DQ73" s="50"/>
      <c r="DR73" s="50"/>
      <c r="DS73" s="50"/>
      <c r="DT73" s="50"/>
      <c r="DU73" s="50"/>
      <c r="DV73" s="50"/>
      <c r="DW73" s="50"/>
      <c r="DX73" s="50"/>
      <c r="DY73" s="50"/>
      <c r="DZ73" s="50"/>
      <c r="EA73" s="50"/>
      <c r="EB73" s="50"/>
      <c r="EC73" s="50"/>
      <c r="ED73" s="50"/>
      <c r="EE73" s="50"/>
      <c r="EF73" s="50"/>
      <c r="EG73" s="50"/>
      <c r="EH73" s="50"/>
      <c r="EI73" s="50"/>
      <c r="EJ73" s="50"/>
      <c r="EK73" s="50"/>
      <c r="EL73" s="50"/>
      <c r="EM73" s="50"/>
      <c r="EN73" s="50"/>
      <c r="EO73" s="50"/>
      <c r="EP73" s="50"/>
      <c r="EQ73" s="50"/>
      <c r="ER73" s="50"/>
      <c r="ES73" s="50"/>
      <c r="ET73" s="50"/>
      <c r="EU73" s="50"/>
      <c r="EV73" s="50"/>
      <c r="EW73" s="50"/>
      <c r="EX73" s="50"/>
      <c r="EY73" s="50"/>
      <c r="EZ73" s="50"/>
      <c r="FA73" s="50"/>
      <c r="FB73" s="50"/>
      <c r="FC73" s="50"/>
      <c r="FD73" s="50"/>
      <c r="FE73" s="50"/>
      <c r="FF73" s="50"/>
      <c r="FG73" s="50"/>
      <c r="FH73" s="50"/>
      <c r="FI73" s="50"/>
      <c r="FJ73" s="50"/>
      <c r="FK73" s="50"/>
      <c r="FL73" s="50"/>
      <c r="FM73" s="50"/>
      <c r="FN73" s="50"/>
      <c r="FO73" s="50"/>
      <c r="FP73" s="50"/>
      <c r="FQ73" s="50"/>
      <c r="FR73" s="50"/>
      <c r="FS73" s="50"/>
      <c r="FT73" s="50"/>
      <c r="FU73" s="50"/>
      <c r="FV73" s="50"/>
      <c r="FW73" s="50"/>
      <c r="FX73" s="50"/>
      <c r="FY73" s="50"/>
      <c r="FZ73" s="50"/>
      <c r="GA73" s="50"/>
      <c r="GB73" s="50"/>
      <c r="GC73" s="50"/>
      <c r="GD73" s="50"/>
      <c r="GE73" s="50"/>
      <c r="GF73" s="50"/>
      <c r="GG73" s="50"/>
      <c r="GH73" s="50"/>
      <c r="GI73" s="50"/>
      <c r="GJ73" s="50"/>
      <c r="GK73" s="50"/>
      <c r="GL73" s="50"/>
    </row>
    <row r="74" spans="1:194" ht="14.85" customHeight="1" x14ac:dyDescent="0.2">
      <c r="A74" s="26"/>
      <c r="B74" s="436" t="s">
        <v>156</v>
      </c>
      <c r="C74" s="42"/>
      <c r="D74" s="51"/>
      <c r="E74" s="51"/>
      <c r="F74" s="51"/>
      <c r="G74" s="51"/>
      <c r="H74" s="50"/>
      <c r="I74" s="51"/>
      <c r="J74" s="51"/>
      <c r="K74" s="51"/>
      <c r="L74" s="51"/>
      <c r="M74" s="50"/>
      <c r="N74" s="51"/>
      <c r="O74" s="51"/>
      <c r="P74" s="51"/>
      <c r="Q74" s="51"/>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50"/>
      <c r="BD74" s="50"/>
      <c r="BE74" s="50"/>
      <c r="BF74" s="50"/>
      <c r="BG74" s="50"/>
      <c r="BH74" s="50"/>
      <c r="BI74" s="50"/>
      <c r="BJ74" s="50"/>
      <c r="BK74" s="50"/>
      <c r="BL74" s="50"/>
      <c r="BM74" s="50"/>
      <c r="BN74" s="50"/>
      <c r="BO74" s="50"/>
      <c r="BP74" s="50"/>
      <c r="BQ74" s="50"/>
      <c r="BR74" s="50"/>
      <c r="BS74" s="50"/>
      <c r="BT74" s="50"/>
      <c r="BU74" s="50"/>
      <c r="BV74" s="50"/>
      <c r="BW74" s="50"/>
      <c r="BX74" s="50"/>
      <c r="BY74" s="50"/>
      <c r="BZ74" s="50"/>
      <c r="CA74" s="50"/>
      <c r="CB74" s="50"/>
      <c r="CC74" s="50"/>
      <c r="CD74" s="50"/>
      <c r="CE74" s="50"/>
      <c r="CF74" s="50"/>
      <c r="CG74" s="50"/>
      <c r="CH74" s="50"/>
      <c r="CI74" s="50"/>
      <c r="CJ74" s="50"/>
      <c r="CK74" s="50"/>
      <c r="CL74" s="50"/>
      <c r="CM74" s="50"/>
      <c r="CN74" s="50"/>
      <c r="CO74" s="50"/>
      <c r="CP74" s="50"/>
      <c r="CQ74" s="50"/>
      <c r="CR74" s="50"/>
      <c r="CS74" s="50"/>
      <c r="CT74" s="50"/>
      <c r="CU74" s="50"/>
      <c r="CV74" s="50"/>
      <c r="CW74" s="50"/>
      <c r="CX74" s="50"/>
      <c r="CY74" s="50"/>
      <c r="CZ74" s="50"/>
      <c r="DA74" s="50"/>
      <c r="DB74" s="50"/>
      <c r="DC74" s="50"/>
      <c r="DD74" s="50"/>
      <c r="DE74" s="50"/>
      <c r="DF74" s="50"/>
      <c r="DG74" s="50"/>
      <c r="DH74" s="50"/>
      <c r="DI74" s="50"/>
      <c r="DJ74" s="50"/>
      <c r="DK74" s="50"/>
      <c r="DL74" s="50"/>
      <c r="DM74" s="50"/>
      <c r="DN74" s="50"/>
      <c r="DO74" s="50"/>
      <c r="DP74" s="50"/>
      <c r="DQ74" s="50"/>
      <c r="DR74" s="50"/>
      <c r="DS74" s="50"/>
      <c r="DT74" s="50"/>
      <c r="DU74" s="50"/>
      <c r="DV74" s="50"/>
      <c r="DW74" s="50"/>
      <c r="DX74" s="50"/>
      <c r="DY74" s="50"/>
      <c r="DZ74" s="50"/>
      <c r="EA74" s="50"/>
      <c r="EB74" s="50"/>
      <c r="EC74" s="50"/>
      <c r="ED74" s="50"/>
      <c r="EE74" s="50"/>
      <c r="EF74" s="50"/>
      <c r="EG74" s="50"/>
      <c r="EH74" s="50"/>
      <c r="EI74" s="50"/>
      <c r="EJ74" s="50"/>
      <c r="EK74" s="50"/>
      <c r="EL74" s="50"/>
      <c r="EM74" s="50"/>
      <c r="EN74" s="50"/>
      <c r="EO74" s="50"/>
      <c r="EP74" s="50"/>
      <c r="EQ74" s="50"/>
      <c r="ER74" s="50"/>
      <c r="ES74" s="50"/>
      <c r="ET74" s="50"/>
      <c r="EU74" s="50"/>
      <c r="EV74" s="50"/>
      <c r="EW74" s="50"/>
      <c r="EX74" s="50"/>
      <c r="EY74" s="50"/>
      <c r="EZ74" s="50"/>
      <c r="FA74" s="50"/>
      <c r="FB74" s="50"/>
      <c r="FC74" s="50"/>
      <c r="FD74" s="50"/>
      <c r="FE74" s="50"/>
      <c r="FF74" s="50"/>
      <c r="FG74" s="50"/>
      <c r="FH74" s="50"/>
      <c r="FI74" s="50"/>
      <c r="FJ74" s="50"/>
      <c r="FK74" s="50"/>
      <c r="FL74" s="50"/>
      <c r="FM74" s="50"/>
      <c r="FN74" s="50"/>
      <c r="FO74" s="50"/>
      <c r="FP74" s="50"/>
      <c r="FQ74" s="50"/>
      <c r="FR74" s="50"/>
      <c r="FS74" s="50"/>
      <c r="FT74" s="50"/>
      <c r="FU74" s="50"/>
      <c r="FV74" s="50"/>
      <c r="FW74" s="50"/>
      <c r="FX74" s="50"/>
      <c r="FY74" s="50"/>
      <c r="FZ74" s="50"/>
      <c r="GA74" s="50"/>
      <c r="GB74" s="50"/>
      <c r="GC74" s="50"/>
      <c r="GD74" s="50"/>
      <c r="GE74" s="50"/>
      <c r="GF74" s="50"/>
      <c r="GG74" s="50"/>
      <c r="GH74" s="50"/>
      <c r="GI74" s="50"/>
      <c r="GJ74" s="50"/>
      <c r="GK74" s="50"/>
      <c r="GL74" s="50"/>
    </row>
    <row r="75" spans="1:194" ht="14.85" customHeight="1" x14ac:dyDescent="0.2">
      <c r="A75" s="26"/>
      <c r="B75" s="436" t="s">
        <v>157</v>
      </c>
      <c r="C75" s="42"/>
      <c r="D75" s="51"/>
      <c r="E75" s="51"/>
      <c r="F75" s="51"/>
      <c r="G75" s="51"/>
      <c r="H75" s="50"/>
      <c r="I75" s="51"/>
      <c r="J75" s="51"/>
      <c r="K75" s="51"/>
      <c r="L75" s="51"/>
      <c r="M75" s="50"/>
      <c r="N75" s="51"/>
      <c r="O75" s="51"/>
      <c r="P75" s="51"/>
      <c r="Q75" s="51"/>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50"/>
      <c r="BD75" s="50"/>
      <c r="BE75" s="50"/>
      <c r="BF75" s="50"/>
      <c r="BG75" s="50"/>
      <c r="BH75" s="50"/>
      <c r="BI75" s="50"/>
      <c r="BJ75" s="50"/>
      <c r="BK75" s="50"/>
      <c r="BL75" s="50"/>
      <c r="BM75" s="50"/>
      <c r="BN75" s="50"/>
      <c r="BO75" s="50"/>
      <c r="BP75" s="50"/>
      <c r="BQ75" s="50"/>
      <c r="BR75" s="50"/>
      <c r="BS75" s="50"/>
      <c r="BT75" s="50"/>
      <c r="BU75" s="50"/>
      <c r="BV75" s="50"/>
      <c r="BW75" s="50"/>
      <c r="BX75" s="50"/>
      <c r="BY75" s="50"/>
      <c r="BZ75" s="50"/>
      <c r="CA75" s="50"/>
      <c r="CB75" s="50"/>
      <c r="CC75" s="50"/>
      <c r="CD75" s="50"/>
      <c r="CE75" s="50"/>
      <c r="CF75" s="50"/>
      <c r="CG75" s="50"/>
      <c r="CH75" s="50"/>
      <c r="CI75" s="50"/>
      <c r="CJ75" s="50"/>
      <c r="CK75" s="50"/>
      <c r="CL75" s="50"/>
      <c r="CM75" s="50"/>
      <c r="CN75" s="50"/>
      <c r="CO75" s="50"/>
      <c r="CP75" s="50"/>
      <c r="CQ75" s="50"/>
      <c r="CR75" s="50"/>
      <c r="CS75" s="50"/>
      <c r="CT75" s="50"/>
      <c r="CU75" s="50"/>
      <c r="CV75" s="50"/>
      <c r="CW75" s="50"/>
      <c r="CX75" s="50"/>
      <c r="CY75" s="50"/>
      <c r="CZ75" s="50"/>
      <c r="DA75" s="50"/>
      <c r="DB75" s="50"/>
      <c r="DC75" s="50"/>
      <c r="DD75" s="50"/>
      <c r="DE75" s="50"/>
      <c r="DF75" s="50"/>
      <c r="DG75" s="50"/>
      <c r="DH75" s="50"/>
      <c r="DI75" s="50"/>
      <c r="DJ75" s="50"/>
      <c r="DK75" s="50"/>
      <c r="DL75" s="50"/>
      <c r="DM75" s="50"/>
      <c r="DN75" s="50"/>
      <c r="DO75" s="50"/>
      <c r="DP75" s="50"/>
      <c r="DQ75" s="50"/>
      <c r="DR75" s="50"/>
      <c r="DS75" s="50"/>
      <c r="DT75" s="50"/>
      <c r="DU75" s="50"/>
      <c r="DV75" s="50"/>
      <c r="DW75" s="50"/>
      <c r="DX75" s="50"/>
      <c r="DY75" s="50"/>
      <c r="DZ75" s="50"/>
      <c r="EA75" s="50"/>
      <c r="EB75" s="50"/>
      <c r="EC75" s="50"/>
      <c r="ED75" s="50"/>
      <c r="EE75" s="50"/>
      <c r="EF75" s="50"/>
      <c r="EG75" s="50"/>
      <c r="EH75" s="50"/>
      <c r="EI75" s="50"/>
      <c r="EJ75" s="50"/>
      <c r="EK75" s="50"/>
      <c r="EL75" s="50"/>
      <c r="EM75" s="50"/>
      <c r="EN75" s="50"/>
      <c r="EO75" s="50"/>
      <c r="EP75" s="50"/>
      <c r="EQ75" s="50"/>
      <c r="ER75" s="50"/>
      <c r="ES75" s="50"/>
      <c r="ET75" s="50"/>
      <c r="EU75" s="50"/>
      <c r="EV75" s="50"/>
      <c r="EW75" s="50"/>
      <c r="EX75" s="50"/>
      <c r="EY75" s="50"/>
      <c r="EZ75" s="50"/>
      <c r="FA75" s="50"/>
      <c r="FB75" s="50"/>
      <c r="FC75" s="50"/>
      <c r="FD75" s="50"/>
      <c r="FE75" s="50"/>
      <c r="FF75" s="50"/>
      <c r="FG75" s="50"/>
      <c r="FH75" s="50"/>
      <c r="FI75" s="50"/>
      <c r="FJ75" s="50"/>
      <c r="FK75" s="50"/>
      <c r="FL75" s="50"/>
      <c r="FM75" s="50"/>
      <c r="FN75" s="50"/>
      <c r="FO75" s="50"/>
      <c r="FP75" s="50"/>
      <c r="FQ75" s="50"/>
      <c r="FR75" s="50"/>
      <c r="FS75" s="50"/>
      <c r="FT75" s="50"/>
      <c r="FU75" s="50"/>
      <c r="FV75" s="50"/>
      <c r="FW75" s="50"/>
      <c r="FX75" s="50"/>
      <c r="FY75" s="50"/>
      <c r="FZ75" s="50"/>
      <c r="GA75" s="50"/>
      <c r="GB75" s="50"/>
      <c r="GC75" s="50"/>
      <c r="GD75" s="50"/>
      <c r="GE75" s="50"/>
      <c r="GF75" s="50"/>
      <c r="GG75" s="50"/>
      <c r="GH75" s="50"/>
      <c r="GI75" s="50"/>
      <c r="GJ75" s="50"/>
      <c r="GK75" s="50"/>
      <c r="GL75" s="50"/>
    </row>
    <row r="76" spans="1:194" ht="14.85" customHeight="1" x14ac:dyDescent="0.2">
      <c r="A76" s="26"/>
      <c r="B76" s="436" t="s">
        <v>158</v>
      </c>
      <c r="C76" s="42"/>
      <c r="D76" s="51"/>
      <c r="E76" s="51"/>
      <c r="F76" s="51"/>
      <c r="G76" s="51"/>
      <c r="H76" s="50"/>
      <c r="I76" s="51"/>
      <c r="J76" s="51"/>
      <c r="K76" s="51"/>
      <c r="L76" s="51"/>
      <c r="M76" s="50"/>
      <c r="N76" s="51"/>
      <c r="O76" s="51"/>
      <c r="P76" s="51"/>
      <c r="Q76" s="51"/>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50"/>
      <c r="BD76" s="50"/>
      <c r="BE76" s="50"/>
      <c r="BF76" s="50"/>
      <c r="BG76" s="50"/>
      <c r="BH76" s="50"/>
      <c r="BI76" s="50"/>
      <c r="BJ76" s="50"/>
      <c r="BK76" s="50"/>
      <c r="BL76" s="50"/>
      <c r="BM76" s="50"/>
      <c r="BN76" s="50"/>
      <c r="BO76" s="50"/>
      <c r="BP76" s="50"/>
      <c r="BQ76" s="50"/>
      <c r="BR76" s="50"/>
      <c r="BS76" s="50"/>
      <c r="BT76" s="50"/>
      <c r="BU76" s="50"/>
      <c r="BV76" s="50"/>
      <c r="BW76" s="50"/>
      <c r="BX76" s="50"/>
      <c r="BY76" s="50"/>
      <c r="BZ76" s="50"/>
      <c r="CA76" s="50"/>
      <c r="CB76" s="50"/>
      <c r="CC76" s="50"/>
      <c r="CD76" s="50"/>
      <c r="CE76" s="50"/>
      <c r="CF76" s="50"/>
      <c r="CG76" s="50"/>
      <c r="CH76" s="50"/>
      <c r="CI76" s="50"/>
      <c r="CJ76" s="50"/>
      <c r="CK76" s="50"/>
      <c r="CL76" s="50"/>
      <c r="CM76" s="50"/>
      <c r="CN76" s="50"/>
      <c r="CO76" s="50"/>
      <c r="CP76" s="50"/>
      <c r="CQ76" s="50"/>
      <c r="CR76" s="50"/>
      <c r="CS76" s="50"/>
      <c r="CT76" s="50"/>
      <c r="CU76" s="50"/>
      <c r="CV76" s="50"/>
      <c r="CW76" s="50"/>
      <c r="CX76" s="50"/>
      <c r="CY76" s="50"/>
      <c r="CZ76" s="50"/>
      <c r="DA76" s="50"/>
      <c r="DB76" s="50"/>
      <c r="DC76" s="50"/>
      <c r="DD76" s="50"/>
      <c r="DE76" s="50"/>
      <c r="DF76" s="50"/>
      <c r="DG76" s="50"/>
      <c r="DH76" s="50"/>
      <c r="DI76" s="50"/>
      <c r="DJ76" s="50"/>
      <c r="DK76" s="50"/>
      <c r="DL76" s="50"/>
      <c r="DM76" s="50"/>
      <c r="DN76" s="50"/>
      <c r="DO76" s="50"/>
      <c r="DP76" s="50"/>
      <c r="DQ76" s="50"/>
      <c r="DR76" s="50"/>
      <c r="DS76" s="50"/>
      <c r="DT76" s="50"/>
      <c r="DU76" s="50"/>
      <c r="DV76" s="50"/>
      <c r="DW76" s="50"/>
      <c r="DX76" s="50"/>
      <c r="DY76" s="50"/>
      <c r="DZ76" s="50"/>
      <c r="EA76" s="50"/>
      <c r="EB76" s="50"/>
      <c r="EC76" s="50"/>
      <c r="ED76" s="50"/>
      <c r="EE76" s="50"/>
      <c r="EF76" s="50"/>
      <c r="EG76" s="50"/>
      <c r="EH76" s="50"/>
      <c r="EI76" s="50"/>
      <c r="EJ76" s="50"/>
      <c r="EK76" s="50"/>
      <c r="EL76" s="50"/>
      <c r="EM76" s="50"/>
      <c r="EN76" s="50"/>
      <c r="EO76" s="50"/>
      <c r="EP76" s="50"/>
      <c r="EQ76" s="50"/>
      <c r="ER76" s="50"/>
      <c r="ES76" s="50"/>
      <c r="ET76" s="50"/>
      <c r="EU76" s="50"/>
      <c r="EV76" s="50"/>
      <c r="EW76" s="50"/>
      <c r="EX76" s="50"/>
      <c r="EY76" s="50"/>
      <c r="EZ76" s="50"/>
      <c r="FA76" s="50"/>
      <c r="FB76" s="50"/>
      <c r="FC76" s="50"/>
      <c r="FD76" s="50"/>
      <c r="FE76" s="50"/>
      <c r="FF76" s="50"/>
      <c r="FG76" s="50"/>
      <c r="FH76" s="50"/>
      <c r="FI76" s="50"/>
      <c r="FJ76" s="50"/>
      <c r="FK76" s="50"/>
      <c r="FL76" s="50"/>
      <c r="FM76" s="50"/>
      <c r="FN76" s="50"/>
      <c r="FO76" s="50"/>
      <c r="FP76" s="50"/>
      <c r="FQ76" s="50"/>
      <c r="FR76" s="50"/>
      <c r="FS76" s="50"/>
      <c r="FT76" s="50"/>
      <c r="FU76" s="50"/>
      <c r="FV76" s="50"/>
      <c r="FW76" s="50"/>
      <c r="FX76" s="50"/>
      <c r="FY76" s="50"/>
      <c r="FZ76" s="50"/>
      <c r="GA76" s="50"/>
      <c r="GB76" s="50"/>
      <c r="GC76" s="50"/>
      <c r="GD76" s="50"/>
      <c r="GE76" s="50"/>
      <c r="GF76" s="50"/>
      <c r="GG76" s="50"/>
      <c r="GH76" s="50"/>
      <c r="GI76" s="50"/>
      <c r="GJ76" s="50"/>
      <c r="GK76" s="50"/>
      <c r="GL76" s="50"/>
    </row>
    <row r="77" spans="1:194" ht="14.85" customHeight="1" x14ac:dyDescent="0.2">
      <c r="A77" s="26"/>
      <c r="B77" s="436" t="s">
        <v>159</v>
      </c>
      <c r="C77" s="42"/>
      <c r="D77" s="51"/>
      <c r="E77" s="51"/>
      <c r="F77" s="51"/>
      <c r="G77" s="51"/>
      <c r="H77" s="50"/>
      <c r="I77" s="51"/>
      <c r="J77" s="51"/>
      <c r="K77" s="51"/>
      <c r="L77" s="51"/>
      <c r="M77" s="50"/>
      <c r="N77" s="51"/>
      <c r="O77" s="51"/>
      <c r="P77" s="51"/>
      <c r="Q77" s="51"/>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50"/>
      <c r="BD77" s="50"/>
      <c r="BE77" s="50"/>
      <c r="BF77" s="50"/>
      <c r="BG77" s="50"/>
      <c r="BH77" s="50"/>
      <c r="BI77" s="50"/>
      <c r="BJ77" s="50"/>
      <c r="BK77" s="50"/>
      <c r="BL77" s="50"/>
      <c r="BM77" s="50"/>
      <c r="BN77" s="50"/>
      <c r="BO77" s="50"/>
      <c r="BP77" s="50"/>
      <c r="BQ77" s="50"/>
      <c r="BR77" s="50"/>
      <c r="BS77" s="50"/>
      <c r="BT77" s="50"/>
      <c r="BU77" s="50"/>
      <c r="BV77" s="50"/>
      <c r="BW77" s="50"/>
      <c r="BX77" s="50"/>
      <c r="BY77" s="50"/>
      <c r="BZ77" s="50"/>
      <c r="CA77" s="50"/>
      <c r="CB77" s="50"/>
      <c r="CC77" s="50"/>
      <c r="CD77" s="50"/>
      <c r="CE77" s="50"/>
      <c r="CF77" s="50"/>
      <c r="CG77" s="50"/>
      <c r="CH77" s="50"/>
      <c r="CI77" s="50"/>
      <c r="CJ77" s="50"/>
      <c r="CK77" s="50"/>
      <c r="CL77" s="50"/>
      <c r="CM77" s="50"/>
      <c r="CN77" s="50"/>
      <c r="CO77" s="50"/>
      <c r="CP77" s="50"/>
      <c r="CQ77" s="50"/>
      <c r="CR77" s="50"/>
      <c r="CS77" s="50"/>
      <c r="CT77" s="50"/>
      <c r="CU77" s="50"/>
      <c r="CV77" s="50"/>
      <c r="CW77" s="50"/>
      <c r="CX77" s="50"/>
      <c r="CY77" s="50"/>
      <c r="CZ77" s="50"/>
      <c r="DA77" s="50"/>
      <c r="DB77" s="50"/>
      <c r="DC77" s="50"/>
      <c r="DD77" s="50"/>
      <c r="DE77" s="50"/>
      <c r="DF77" s="50"/>
      <c r="DG77" s="50"/>
      <c r="DH77" s="50"/>
      <c r="DI77" s="50"/>
      <c r="DJ77" s="50"/>
      <c r="DK77" s="50"/>
      <c r="DL77" s="50"/>
      <c r="DM77" s="50"/>
      <c r="DN77" s="50"/>
      <c r="DO77" s="50"/>
      <c r="DP77" s="50"/>
      <c r="DQ77" s="50"/>
      <c r="DR77" s="50"/>
      <c r="DS77" s="50"/>
      <c r="DT77" s="50"/>
      <c r="DU77" s="50"/>
      <c r="DV77" s="50"/>
      <c r="DW77" s="50"/>
      <c r="DX77" s="50"/>
      <c r="DY77" s="50"/>
      <c r="DZ77" s="50"/>
      <c r="EA77" s="50"/>
      <c r="EB77" s="50"/>
      <c r="EC77" s="50"/>
      <c r="ED77" s="50"/>
      <c r="EE77" s="50"/>
      <c r="EF77" s="50"/>
      <c r="EG77" s="50"/>
      <c r="EH77" s="50"/>
      <c r="EI77" s="50"/>
      <c r="EJ77" s="50"/>
      <c r="EK77" s="50"/>
      <c r="EL77" s="50"/>
      <c r="EM77" s="50"/>
      <c r="EN77" s="50"/>
      <c r="EO77" s="50"/>
      <c r="EP77" s="50"/>
      <c r="EQ77" s="50"/>
      <c r="ER77" s="50"/>
      <c r="ES77" s="50"/>
      <c r="ET77" s="50"/>
      <c r="EU77" s="50"/>
      <c r="EV77" s="50"/>
      <c r="EW77" s="50"/>
      <c r="EX77" s="50"/>
      <c r="EY77" s="50"/>
      <c r="EZ77" s="50"/>
      <c r="FA77" s="50"/>
      <c r="FB77" s="50"/>
      <c r="FC77" s="50"/>
      <c r="FD77" s="50"/>
      <c r="FE77" s="50"/>
      <c r="FF77" s="50"/>
      <c r="FG77" s="50"/>
      <c r="FH77" s="50"/>
      <c r="FI77" s="50"/>
      <c r="FJ77" s="50"/>
      <c r="FK77" s="50"/>
      <c r="FL77" s="50"/>
      <c r="FM77" s="50"/>
      <c r="FN77" s="50"/>
      <c r="FO77" s="50"/>
      <c r="FP77" s="50"/>
      <c r="FQ77" s="50"/>
      <c r="FR77" s="50"/>
      <c r="FS77" s="50"/>
      <c r="FT77" s="50"/>
      <c r="FU77" s="50"/>
      <c r="FV77" s="50"/>
      <c r="FW77" s="50"/>
      <c r="FX77" s="50"/>
      <c r="FY77" s="50"/>
      <c r="FZ77" s="50"/>
      <c r="GA77" s="50"/>
      <c r="GB77" s="50"/>
      <c r="GC77" s="50"/>
      <c r="GD77" s="50"/>
      <c r="GE77" s="50"/>
      <c r="GF77" s="50"/>
      <c r="GG77" s="50"/>
      <c r="GH77" s="50"/>
      <c r="GI77" s="50"/>
      <c r="GJ77" s="50"/>
      <c r="GK77" s="50"/>
      <c r="GL77" s="50"/>
    </row>
    <row r="78" spans="1:194" ht="14.85" customHeight="1" x14ac:dyDescent="0.2">
      <c r="A78" s="26"/>
      <c r="B78" s="436" t="s">
        <v>160</v>
      </c>
      <c r="C78" s="42"/>
      <c r="D78" s="51"/>
      <c r="E78" s="51"/>
      <c r="F78" s="51"/>
      <c r="G78" s="51"/>
      <c r="H78" s="50"/>
      <c r="I78" s="51"/>
      <c r="J78" s="51"/>
      <c r="K78" s="51"/>
      <c r="L78" s="51"/>
      <c r="M78" s="50"/>
      <c r="N78" s="51"/>
      <c r="O78" s="51"/>
      <c r="P78" s="51"/>
      <c r="Q78" s="51"/>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50"/>
      <c r="BD78" s="50"/>
      <c r="BE78" s="50"/>
      <c r="BF78" s="50"/>
      <c r="BG78" s="50"/>
      <c r="BH78" s="50"/>
      <c r="BI78" s="50"/>
      <c r="BJ78" s="50"/>
      <c r="BK78" s="50"/>
      <c r="BL78" s="50"/>
      <c r="BM78" s="50"/>
      <c r="BN78" s="50"/>
      <c r="BO78" s="50"/>
      <c r="BP78" s="50"/>
      <c r="BQ78" s="50"/>
      <c r="BR78" s="50"/>
      <c r="BS78" s="50"/>
      <c r="BT78" s="50"/>
      <c r="BU78" s="50"/>
      <c r="BV78" s="50"/>
      <c r="BW78" s="50"/>
      <c r="BX78" s="50"/>
      <c r="BY78" s="50"/>
      <c r="BZ78" s="50"/>
      <c r="CA78" s="50"/>
      <c r="CB78" s="50"/>
      <c r="CC78" s="50"/>
      <c r="CD78" s="50"/>
      <c r="CE78" s="50"/>
      <c r="CF78" s="50"/>
      <c r="CG78" s="50"/>
      <c r="CH78" s="50"/>
      <c r="CI78" s="50"/>
      <c r="CJ78" s="50"/>
      <c r="CK78" s="50"/>
      <c r="CL78" s="50"/>
      <c r="CM78" s="50"/>
      <c r="CN78" s="50"/>
      <c r="CO78" s="50"/>
      <c r="CP78" s="50"/>
      <c r="CQ78" s="50"/>
      <c r="CR78" s="50"/>
      <c r="CS78" s="50"/>
      <c r="CT78" s="50"/>
      <c r="CU78" s="50"/>
      <c r="CV78" s="50"/>
      <c r="CW78" s="50"/>
      <c r="CX78" s="50"/>
      <c r="CY78" s="50"/>
      <c r="CZ78" s="50"/>
      <c r="DA78" s="50"/>
      <c r="DB78" s="50"/>
      <c r="DC78" s="50"/>
      <c r="DD78" s="50"/>
      <c r="DE78" s="50"/>
      <c r="DF78" s="50"/>
      <c r="DG78" s="50"/>
      <c r="DH78" s="50"/>
      <c r="DI78" s="50"/>
      <c r="DJ78" s="50"/>
      <c r="DK78" s="50"/>
      <c r="DL78" s="50"/>
      <c r="DM78" s="50"/>
      <c r="DN78" s="50"/>
      <c r="DO78" s="50"/>
      <c r="DP78" s="50"/>
      <c r="DQ78" s="50"/>
      <c r="DR78" s="50"/>
      <c r="DS78" s="50"/>
      <c r="DT78" s="50"/>
      <c r="DU78" s="50"/>
      <c r="DV78" s="50"/>
      <c r="DW78" s="50"/>
      <c r="DX78" s="50"/>
      <c r="DY78" s="50"/>
      <c r="DZ78" s="50"/>
      <c r="EA78" s="50"/>
      <c r="EB78" s="50"/>
      <c r="EC78" s="50"/>
      <c r="ED78" s="50"/>
      <c r="EE78" s="50"/>
      <c r="EF78" s="50"/>
      <c r="EG78" s="50"/>
      <c r="EH78" s="50"/>
      <c r="EI78" s="50"/>
      <c r="EJ78" s="50"/>
      <c r="EK78" s="50"/>
      <c r="EL78" s="50"/>
      <c r="EM78" s="50"/>
      <c r="EN78" s="50"/>
      <c r="EO78" s="50"/>
      <c r="EP78" s="50"/>
      <c r="EQ78" s="50"/>
      <c r="ER78" s="50"/>
      <c r="ES78" s="50"/>
      <c r="ET78" s="50"/>
      <c r="EU78" s="50"/>
      <c r="EV78" s="50"/>
      <c r="EW78" s="50"/>
      <c r="EX78" s="50"/>
      <c r="EY78" s="50"/>
      <c r="EZ78" s="50"/>
      <c r="FA78" s="50"/>
      <c r="FB78" s="50"/>
      <c r="FC78" s="50"/>
      <c r="FD78" s="50"/>
      <c r="FE78" s="50"/>
      <c r="FF78" s="50"/>
      <c r="FG78" s="50"/>
      <c r="FH78" s="50"/>
      <c r="FI78" s="50"/>
      <c r="FJ78" s="50"/>
      <c r="FK78" s="50"/>
      <c r="FL78" s="50"/>
      <c r="FM78" s="50"/>
      <c r="FN78" s="50"/>
      <c r="FO78" s="50"/>
      <c r="FP78" s="50"/>
      <c r="FQ78" s="50"/>
      <c r="FR78" s="50"/>
      <c r="FS78" s="50"/>
      <c r="FT78" s="50"/>
      <c r="FU78" s="50"/>
      <c r="FV78" s="50"/>
      <c r="FW78" s="50"/>
      <c r="FX78" s="50"/>
      <c r="FY78" s="50"/>
      <c r="FZ78" s="50"/>
      <c r="GA78" s="50"/>
      <c r="GB78" s="50"/>
      <c r="GC78" s="50"/>
      <c r="GD78" s="50"/>
      <c r="GE78" s="50"/>
      <c r="GF78" s="50"/>
      <c r="GG78" s="50"/>
      <c r="GH78" s="50"/>
      <c r="GI78" s="50"/>
      <c r="GJ78" s="50"/>
      <c r="GK78" s="50"/>
      <c r="GL78" s="50"/>
    </row>
    <row r="79" spans="1:194" ht="14.85" customHeight="1" x14ac:dyDescent="0.2">
      <c r="A79" s="26"/>
      <c r="B79" s="436" t="s">
        <v>161</v>
      </c>
      <c r="C79" s="42"/>
      <c r="D79" s="51"/>
      <c r="E79" s="51"/>
      <c r="F79" s="51"/>
      <c r="G79" s="51"/>
      <c r="H79" s="50"/>
      <c r="I79" s="51"/>
      <c r="J79" s="51"/>
      <c r="K79" s="51"/>
      <c r="L79" s="51"/>
      <c r="M79" s="50"/>
      <c r="N79" s="51"/>
      <c r="O79" s="51"/>
      <c r="P79" s="51"/>
      <c r="Q79" s="51"/>
      <c r="R79" s="50"/>
      <c r="S79" s="50"/>
      <c r="T79" s="50"/>
      <c r="U79" s="50"/>
      <c r="V79" s="50"/>
      <c r="W79" s="50"/>
      <c r="X79" s="50"/>
      <c r="Y79" s="50"/>
      <c r="Z79" s="50"/>
      <c r="AA79" s="50"/>
      <c r="AB79" s="50"/>
      <c r="AC79" s="50"/>
      <c r="AD79" s="50"/>
      <c r="AE79" s="50"/>
      <c r="AF79" s="50"/>
      <c r="AG79" s="50"/>
      <c r="AH79" s="50"/>
      <c r="AI79" s="50"/>
      <c r="AJ79" s="50"/>
      <c r="AK79" s="50"/>
      <c r="AL79" s="50"/>
      <c r="AM79" s="50"/>
      <c r="AN79" s="50"/>
      <c r="AO79" s="50"/>
      <c r="AP79" s="50"/>
      <c r="AQ79" s="50"/>
      <c r="AR79" s="50"/>
      <c r="AS79" s="50"/>
      <c r="AT79" s="50"/>
      <c r="AU79" s="50"/>
      <c r="AV79" s="50"/>
      <c r="AW79" s="50"/>
      <c r="AX79" s="50"/>
      <c r="AY79" s="50"/>
      <c r="AZ79" s="50"/>
      <c r="BA79" s="50"/>
      <c r="BB79" s="50"/>
      <c r="BC79" s="50"/>
      <c r="BD79" s="50"/>
      <c r="BE79" s="50"/>
      <c r="BF79" s="50"/>
      <c r="BG79" s="50"/>
      <c r="BH79" s="50"/>
      <c r="BI79" s="50"/>
      <c r="BJ79" s="50"/>
      <c r="BK79" s="50"/>
      <c r="BL79" s="50"/>
      <c r="BM79" s="50"/>
      <c r="BN79" s="50"/>
      <c r="BO79" s="50"/>
      <c r="BP79" s="50"/>
      <c r="BQ79" s="50"/>
      <c r="BR79" s="50"/>
      <c r="BS79" s="50"/>
      <c r="BT79" s="50"/>
      <c r="BU79" s="50"/>
      <c r="BV79" s="50"/>
      <c r="BW79" s="50"/>
      <c r="BX79" s="50"/>
      <c r="BY79" s="50"/>
      <c r="BZ79" s="50"/>
      <c r="CA79" s="50"/>
      <c r="CB79" s="50"/>
      <c r="CC79" s="50"/>
      <c r="CD79" s="50"/>
      <c r="CE79" s="50"/>
      <c r="CF79" s="50"/>
      <c r="CG79" s="50"/>
      <c r="CH79" s="50"/>
      <c r="CI79" s="50"/>
      <c r="CJ79" s="50"/>
      <c r="CK79" s="50"/>
      <c r="CL79" s="50"/>
      <c r="CM79" s="50"/>
      <c r="CN79" s="50"/>
      <c r="CO79" s="50"/>
      <c r="CP79" s="50"/>
      <c r="CQ79" s="50"/>
      <c r="CR79" s="50"/>
      <c r="CS79" s="50"/>
      <c r="CT79" s="50"/>
      <c r="CU79" s="50"/>
      <c r="CV79" s="50"/>
      <c r="CW79" s="50"/>
      <c r="CX79" s="50"/>
      <c r="CY79" s="50"/>
      <c r="CZ79" s="50"/>
      <c r="DA79" s="50"/>
      <c r="DB79" s="50"/>
      <c r="DC79" s="50"/>
      <c r="DD79" s="50"/>
      <c r="DE79" s="50"/>
      <c r="DF79" s="50"/>
      <c r="DG79" s="50"/>
      <c r="DH79" s="50"/>
      <c r="DI79" s="50"/>
      <c r="DJ79" s="50"/>
      <c r="DK79" s="50"/>
      <c r="DL79" s="50"/>
      <c r="DM79" s="50"/>
      <c r="DN79" s="50"/>
      <c r="DO79" s="50"/>
      <c r="DP79" s="50"/>
      <c r="DQ79" s="50"/>
      <c r="DR79" s="50"/>
      <c r="DS79" s="50"/>
      <c r="DT79" s="50"/>
      <c r="DU79" s="50"/>
      <c r="DV79" s="50"/>
      <c r="DW79" s="50"/>
      <c r="DX79" s="50"/>
      <c r="DY79" s="50"/>
      <c r="DZ79" s="50"/>
      <c r="EA79" s="50"/>
      <c r="EB79" s="50"/>
      <c r="EC79" s="50"/>
      <c r="ED79" s="50"/>
      <c r="EE79" s="50"/>
      <c r="EF79" s="50"/>
      <c r="EG79" s="50"/>
      <c r="EH79" s="50"/>
      <c r="EI79" s="50"/>
      <c r="EJ79" s="50"/>
      <c r="EK79" s="50"/>
      <c r="EL79" s="50"/>
      <c r="EM79" s="50"/>
      <c r="EN79" s="50"/>
      <c r="EO79" s="50"/>
      <c r="EP79" s="50"/>
      <c r="EQ79" s="50"/>
      <c r="ER79" s="50"/>
      <c r="ES79" s="50"/>
      <c r="ET79" s="50"/>
      <c r="EU79" s="50"/>
      <c r="EV79" s="50"/>
      <c r="EW79" s="50"/>
      <c r="EX79" s="50"/>
      <c r="EY79" s="50"/>
      <c r="EZ79" s="50"/>
      <c r="FA79" s="50"/>
      <c r="FB79" s="50"/>
      <c r="FC79" s="50"/>
      <c r="FD79" s="50"/>
      <c r="FE79" s="50"/>
      <c r="FF79" s="50"/>
      <c r="FG79" s="50"/>
      <c r="FH79" s="50"/>
      <c r="FI79" s="50"/>
      <c r="FJ79" s="50"/>
      <c r="FK79" s="50"/>
      <c r="FL79" s="50"/>
      <c r="FM79" s="50"/>
      <c r="FN79" s="50"/>
      <c r="FO79" s="50"/>
      <c r="FP79" s="50"/>
      <c r="FQ79" s="50"/>
      <c r="FR79" s="50"/>
      <c r="FS79" s="50"/>
      <c r="FT79" s="50"/>
      <c r="FU79" s="50"/>
      <c r="FV79" s="50"/>
      <c r="FW79" s="50"/>
      <c r="FX79" s="50"/>
      <c r="FY79" s="50"/>
      <c r="FZ79" s="50"/>
      <c r="GA79" s="50"/>
      <c r="GB79" s="50"/>
      <c r="GC79" s="50"/>
      <c r="GD79" s="50"/>
      <c r="GE79" s="50"/>
      <c r="GF79" s="50"/>
      <c r="GG79" s="50"/>
      <c r="GH79" s="50"/>
      <c r="GI79" s="50"/>
      <c r="GJ79" s="50"/>
      <c r="GK79" s="50"/>
      <c r="GL79" s="50"/>
    </row>
    <row r="80" spans="1:194" ht="14.85" customHeight="1" x14ac:dyDescent="0.2">
      <c r="A80" s="26"/>
      <c r="B80" s="436" t="s">
        <v>162</v>
      </c>
      <c r="C80" s="42"/>
      <c r="D80" s="51"/>
      <c r="E80" s="51"/>
      <c r="F80" s="51"/>
      <c r="G80" s="51"/>
      <c r="H80" s="50"/>
      <c r="I80" s="51"/>
      <c r="J80" s="51"/>
      <c r="K80" s="51"/>
      <c r="L80" s="51"/>
      <c r="M80" s="50"/>
      <c r="N80" s="51"/>
      <c r="O80" s="51"/>
      <c r="P80" s="51"/>
      <c r="Q80" s="51"/>
      <c r="R80" s="50"/>
      <c r="S80" s="50"/>
      <c r="T80" s="50"/>
      <c r="U80" s="50"/>
      <c r="V80" s="50"/>
      <c r="W80" s="50"/>
      <c r="X80" s="50"/>
      <c r="Y80" s="50"/>
      <c r="Z80" s="50"/>
      <c r="AA80" s="50"/>
      <c r="AB80" s="50"/>
      <c r="AC80" s="50"/>
      <c r="AD80" s="50"/>
      <c r="AE80" s="50"/>
      <c r="AF80" s="50"/>
      <c r="AG80" s="50"/>
      <c r="AH80" s="50"/>
      <c r="AI80" s="50"/>
      <c r="AJ80" s="50"/>
      <c r="AK80" s="50"/>
      <c r="AL80" s="50"/>
      <c r="AM80" s="50"/>
      <c r="AN80" s="50"/>
      <c r="AO80" s="50"/>
      <c r="AP80" s="50"/>
      <c r="AQ80" s="50"/>
      <c r="AR80" s="50"/>
      <c r="AS80" s="50"/>
      <c r="AT80" s="50"/>
      <c r="AU80" s="50"/>
      <c r="AV80" s="50"/>
      <c r="AW80" s="50"/>
      <c r="AX80" s="50"/>
      <c r="AY80" s="50"/>
      <c r="AZ80" s="50"/>
      <c r="BA80" s="50"/>
      <c r="BB80" s="50"/>
      <c r="BC80" s="50"/>
      <c r="BD80" s="50"/>
      <c r="BE80" s="50"/>
      <c r="BF80" s="50"/>
      <c r="BG80" s="50"/>
      <c r="BH80" s="50"/>
      <c r="BI80" s="50"/>
      <c r="BJ80" s="50"/>
      <c r="BK80" s="50"/>
      <c r="BL80" s="50"/>
      <c r="BM80" s="50"/>
      <c r="BN80" s="50"/>
      <c r="BO80" s="50"/>
      <c r="BP80" s="50"/>
      <c r="BQ80" s="50"/>
      <c r="BR80" s="50"/>
      <c r="BS80" s="50"/>
      <c r="BT80" s="50"/>
      <c r="BU80" s="50"/>
      <c r="BV80" s="50"/>
      <c r="BW80" s="50"/>
      <c r="BX80" s="50"/>
      <c r="BY80" s="50"/>
      <c r="BZ80" s="50"/>
      <c r="CA80" s="50"/>
      <c r="CB80" s="50"/>
      <c r="CC80" s="50"/>
      <c r="CD80" s="50"/>
      <c r="CE80" s="50"/>
      <c r="CF80" s="50"/>
      <c r="CG80" s="50"/>
      <c r="CH80" s="50"/>
      <c r="CI80" s="50"/>
      <c r="CJ80" s="50"/>
      <c r="CK80" s="50"/>
      <c r="CL80" s="50"/>
      <c r="CM80" s="50"/>
      <c r="CN80" s="50"/>
      <c r="CO80" s="50"/>
      <c r="CP80" s="50"/>
      <c r="CQ80" s="50"/>
      <c r="CR80" s="50"/>
      <c r="CS80" s="50"/>
      <c r="CT80" s="50"/>
      <c r="CU80" s="50"/>
      <c r="CV80" s="50"/>
      <c r="CW80" s="50"/>
      <c r="CX80" s="50"/>
      <c r="CY80" s="50"/>
      <c r="CZ80" s="50"/>
      <c r="DA80" s="50"/>
      <c r="DB80" s="50"/>
      <c r="DC80" s="50"/>
      <c r="DD80" s="50"/>
      <c r="DE80" s="50"/>
      <c r="DF80" s="50"/>
      <c r="DG80" s="50"/>
      <c r="DH80" s="50"/>
      <c r="DI80" s="50"/>
      <c r="DJ80" s="50"/>
      <c r="DK80" s="50"/>
      <c r="DL80" s="50"/>
      <c r="DM80" s="50"/>
      <c r="DN80" s="50"/>
      <c r="DO80" s="50"/>
      <c r="DP80" s="50"/>
      <c r="DQ80" s="50"/>
      <c r="DR80" s="50"/>
      <c r="DS80" s="50"/>
      <c r="DT80" s="50"/>
      <c r="DU80" s="50"/>
      <c r="DV80" s="50"/>
      <c r="DW80" s="50"/>
      <c r="DX80" s="50"/>
      <c r="DY80" s="50"/>
      <c r="DZ80" s="50"/>
      <c r="EA80" s="50"/>
      <c r="EB80" s="50"/>
      <c r="EC80" s="50"/>
      <c r="ED80" s="50"/>
      <c r="EE80" s="50"/>
      <c r="EF80" s="50"/>
      <c r="EG80" s="50"/>
      <c r="EH80" s="50"/>
      <c r="EI80" s="50"/>
      <c r="EJ80" s="50"/>
      <c r="EK80" s="50"/>
      <c r="EL80" s="50"/>
      <c r="EM80" s="50"/>
      <c r="EN80" s="50"/>
      <c r="EO80" s="50"/>
      <c r="EP80" s="50"/>
      <c r="EQ80" s="50"/>
      <c r="ER80" s="50"/>
      <c r="ES80" s="50"/>
      <c r="ET80" s="50"/>
      <c r="EU80" s="50"/>
      <c r="EV80" s="50"/>
      <c r="EW80" s="50"/>
      <c r="EX80" s="50"/>
      <c r="EY80" s="50"/>
      <c r="EZ80" s="50"/>
      <c r="FA80" s="50"/>
      <c r="FB80" s="50"/>
      <c r="FC80" s="50"/>
      <c r="FD80" s="50"/>
      <c r="FE80" s="50"/>
      <c r="FF80" s="50"/>
      <c r="FG80" s="50"/>
      <c r="FH80" s="50"/>
      <c r="FI80" s="50"/>
      <c r="FJ80" s="50"/>
      <c r="FK80" s="50"/>
      <c r="FL80" s="50"/>
      <c r="FM80" s="50"/>
      <c r="FN80" s="50"/>
      <c r="FO80" s="50"/>
      <c r="FP80" s="50"/>
      <c r="FQ80" s="50"/>
      <c r="FR80" s="50"/>
      <c r="FS80" s="50"/>
      <c r="FT80" s="50"/>
      <c r="FU80" s="50"/>
      <c r="FV80" s="50"/>
      <c r="FW80" s="50"/>
      <c r="FX80" s="50"/>
      <c r="FY80" s="50"/>
      <c r="FZ80" s="50"/>
      <c r="GA80" s="50"/>
      <c r="GB80" s="50"/>
      <c r="GC80" s="50"/>
      <c r="GD80" s="50"/>
      <c r="GE80" s="50"/>
      <c r="GF80" s="50"/>
      <c r="GG80" s="50"/>
      <c r="GH80" s="50"/>
      <c r="GI80" s="50"/>
      <c r="GJ80" s="50"/>
      <c r="GK80" s="50"/>
      <c r="GL80" s="50"/>
    </row>
    <row r="81" spans="1:17" ht="14.85" customHeight="1" x14ac:dyDescent="0.2">
      <c r="A81" s="26"/>
      <c r="B81" s="436" t="s">
        <v>163</v>
      </c>
      <c r="C81" s="42"/>
      <c r="D81" s="51"/>
      <c r="E81" s="51"/>
      <c r="F81" s="51"/>
      <c r="G81" s="51"/>
      <c r="I81" s="51"/>
      <c r="J81" s="51"/>
      <c r="K81" s="51"/>
      <c r="L81" s="51"/>
      <c r="N81" s="51"/>
      <c r="O81" s="51"/>
      <c r="P81" s="51"/>
      <c r="Q81" s="51"/>
    </row>
    <row r="82" spans="1:17" ht="14.85" customHeight="1" x14ac:dyDescent="0.2">
      <c r="A82" s="26"/>
      <c r="B82" s="436" t="s">
        <v>164</v>
      </c>
      <c r="C82" s="42"/>
      <c r="D82" s="51"/>
      <c r="E82" s="51"/>
      <c r="F82" s="51"/>
      <c r="G82" s="51"/>
      <c r="I82" s="51"/>
      <c r="J82" s="51"/>
      <c r="K82" s="51"/>
      <c r="L82" s="51"/>
      <c r="N82" s="51"/>
      <c r="O82" s="51"/>
      <c r="P82" s="51"/>
      <c r="Q82" s="51"/>
    </row>
    <row r="83" spans="1:17" ht="14.85" customHeight="1" x14ac:dyDescent="0.2">
      <c r="A83" s="26"/>
      <c r="B83" s="436" t="s">
        <v>165</v>
      </c>
      <c r="C83" s="42"/>
      <c r="D83" s="51"/>
      <c r="E83" s="51"/>
      <c r="F83" s="51"/>
      <c r="G83" s="51"/>
      <c r="I83" s="51"/>
      <c r="J83" s="51"/>
      <c r="K83" s="51"/>
      <c r="L83" s="51"/>
      <c r="N83" s="51"/>
      <c r="O83" s="51"/>
      <c r="P83" s="51"/>
      <c r="Q83" s="51"/>
    </row>
    <row r="84" spans="1:17" ht="14.85" customHeight="1" x14ac:dyDescent="0.2">
      <c r="A84" s="26"/>
      <c r="B84" s="431" t="s">
        <v>135</v>
      </c>
      <c r="C84" s="42"/>
      <c r="D84" s="49">
        <f>D72+D68+D65+D54</f>
        <v>0</v>
      </c>
      <c r="E84" s="49">
        <f>E72+E68+E65+E54</f>
        <v>0</v>
      </c>
      <c r="F84" s="49">
        <f>F72+F68+F65+F54</f>
        <v>0</v>
      </c>
      <c r="G84" s="49">
        <f>G72+G68+G65+G54</f>
        <v>0</v>
      </c>
      <c r="I84" s="49">
        <f>I72+I68+I65+I54</f>
        <v>0</v>
      </c>
      <c r="J84" s="49">
        <f>J72+J68+J65+J54</f>
        <v>0</v>
      </c>
      <c r="K84" s="49">
        <f>K72+K68+K65+K54</f>
        <v>0</v>
      </c>
      <c r="L84" s="49">
        <f>L72+L68+L65+L54</f>
        <v>0</v>
      </c>
      <c r="N84" s="49">
        <f>N72+N68+N65+N54</f>
        <v>0</v>
      </c>
      <c r="O84" s="49">
        <f>O72+O68+O65+O54</f>
        <v>0</v>
      </c>
      <c r="P84" s="49">
        <f>P72+P68+P65+P54</f>
        <v>0</v>
      </c>
      <c r="Q84" s="49">
        <f>Q72+Q68+Q65+Q54</f>
        <v>0</v>
      </c>
    </row>
    <row r="85" spans="1:17" ht="14.85" customHeight="1" x14ac:dyDescent="0.2">
      <c r="A85" s="26"/>
      <c r="B85" s="42"/>
      <c r="C85" s="42"/>
    </row>
    <row r="86" spans="1:17" ht="6.75" customHeight="1" x14ac:dyDescent="0.2">
      <c r="A86" s="36"/>
      <c r="B86" s="36"/>
      <c r="C86" s="36"/>
      <c r="D86" s="36"/>
      <c r="E86" s="36"/>
      <c r="F86" s="36"/>
      <c r="G86" s="36"/>
      <c r="H86" s="36"/>
      <c r="I86" s="36"/>
      <c r="J86" s="36"/>
      <c r="K86" s="36"/>
      <c r="L86" s="36"/>
      <c r="M86" s="36"/>
      <c r="N86" s="36"/>
      <c r="O86" s="36"/>
      <c r="P86" s="36"/>
      <c r="Q86" s="36"/>
    </row>
  </sheetData>
  <mergeCells count="3">
    <mergeCell ref="D10:G10"/>
    <mergeCell ref="I10:L10"/>
    <mergeCell ref="N10:Q10"/>
  </mergeCells>
  <pageMargins left="0.78740157480314965" right="0.78740157480314965" top="0.39370078740157483" bottom="0.98425196850393704" header="0.51181102362204722" footer="0.51181102362204722"/>
  <pageSetup paperSize="9" scale="97" fitToHeight="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01BC1-6B95-4696-A7FE-DA532CE9016A}">
  <sheetPr>
    <tabColor theme="3" tint="0.89999084444715716"/>
    <pageSetUpPr fitToPage="1"/>
  </sheetPr>
  <dimension ref="A1:M91"/>
  <sheetViews>
    <sheetView showGridLines="0" zoomScale="90" zoomScaleNormal="90" zoomScaleSheetLayoutView="55" workbookViewId="0">
      <selection activeCell="D99" sqref="D99"/>
    </sheetView>
  </sheetViews>
  <sheetFormatPr defaultColWidth="9.140625" defaultRowHeight="12" x14ac:dyDescent="0.2"/>
  <cols>
    <col min="1" max="1" width="4.7109375" style="55" customWidth="1"/>
    <col min="2" max="2" width="30.42578125" style="55" customWidth="1"/>
    <col min="3" max="3" width="23.140625" style="55" customWidth="1"/>
    <col min="4" max="4" width="14.140625" style="56" customWidth="1"/>
    <col min="5" max="5" width="13.85546875" style="56" customWidth="1"/>
    <col min="6" max="7" width="10.5703125" style="56" customWidth="1"/>
    <col min="8" max="9" width="8" style="56" customWidth="1"/>
    <col min="10" max="10" width="12.85546875" style="56" customWidth="1"/>
    <col min="11" max="11" width="14.5703125" style="56" customWidth="1"/>
    <col min="12" max="12" width="15" style="56" customWidth="1"/>
    <col min="13" max="13" width="8" style="56" bestFit="1" customWidth="1"/>
    <col min="14" max="16384" width="9.140625" style="56"/>
  </cols>
  <sheetData>
    <row r="1" spans="2:13" s="9" customFormat="1" ht="15.95" customHeight="1" x14ac:dyDescent="0.2"/>
    <row r="2" spans="2:13" s="9" customFormat="1" ht="15.95" customHeight="1" x14ac:dyDescent="0.2">
      <c r="B2" s="462" t="s">
        <v>166</v>
      </c>
      <c r="C2" s="463"/>
      <c r="D2" s="463"/>
      <c r="E2" s="463"/>
      <c r="F2" s="463"/>
      <c r="G2" s="463"/>
      <c r="H2" s="463"/>
      <c r="I2" s="463"/>
      <c r="J2" s="463"/>
      <c r="K2" s="464"/>
    </row>
    <row r="3" spans="2:13" s="9" customFormat="1" ht="15.95" customHeight="1" x14ac:dyDescent="0.2"/>
    <row r="4" spans="2:13" ht="15.95" customHeight="1" x14ac:dyDescent="0.2">
      <c r="B4" s="14" t="s">
        <v>43</v>
      </c>
      <c r="D4" s="57"/>
      <c r="I4" s="58"/>
      <c r="K4" s="55"/>
      <c r="L4" s="59"/>
      <c r="M4" s="59"/>
    </row>
    <row r="5" spans="2:13" ht="15.95" customHeight="1" x14ac:dyDescent="0.2">
      <c r="B5" s="60" t="s">
        <v>167</v>
      </c>
      <c r="C5" s="61"/>
      <c r="D5" s="62"/>
      <c r="I5" s="58"/>
      <c r="K5" s="55"/>
      <c r="L5" s="57"/>
      <c r="M5" s="63"/>
    </row>
    <row r="6" spans="2:13" ht="15.95" customHeight="1" x14ac:dyDescent="0.2">
      <c r="B6" s="65" t="s">
        <v>168</v>
      </c>
      <c r="E6" s="468"/>
      <c r="I6" s="469"/>
      <c r="J6" s="469"/>
      <c r="K6" s="469"/>
      <c r="L6" s="55"/>
      <c r="M6" s="66"/>
    </row>
    <row r="7" spans="2:13" ht="15.95" customHeight="1" x14ac:dyDescent="0.2">
      <c r="B7" s="56"/>
      <c r="C7" s="56"/>
      <c r="E7" s="468"/>
    </row>
    <row r="8" spans="2:13" x14ac:dyDescent="0.2">
      <c r="B8" s="67"/>
      <c r="C8" s="68"/>
      <c r="D8" s="55"/>
    </row>
    <row r="9" spans="2:13" x14ac:dyDescent="0.2">
      <c r="B9" s="69" t="s">
        <v>50</v>
      </c>
      <c r="C9" s="55" t="s">
        <v>51</v>
      </c>
      <c r="D9" s="55"/>
      <c r="G9" s="58"/>
    </row>
    <row r="10" spans="2:13" ht="15.95" customHeight="1" x14ac:dyDescent="0.2">
      <c r="C10" s="57"/>
    </row>
    <row r="11" spans="2:13" ht="15.95" customHeight="1" x14ac:dyDescent="0.2">
      <c r="B11" s="70"/>
      <c r="C11" s="58"/>
      <c r="E11" s="55"/>
    </row>
    <row r="12" spans="2:13" ht="15.95" customHeight="1" x14ac:dyDescent="0.2">
      <c r="B12" s="70"/>
      <c r="C12" s="56"/>
    </row>
    <row r="13" spans="2:13" ht="15.95" customHeight="1" thickBot="1" x14ac:dyDescent="0.25">
      <c r="B13" s="56"/>
      <c r="C13" s="71" t="s">
        <v>276</v>
      </c>
      <c r="E13" s="72"/>
      <c r="F13" s="72"/>
      <c r="G13" s="72"/>
      <c r="H13" s="72"/>
      <c r="I13" s="72"/>
      <c r="J13" s="72"/>
      <c r="K13" s="72"/>
      <c r="L13" s="72"/>
      <c r="M13" s="72"/>
    </row>
    <row r="14" spans="2:13" ht="15.95" customHeight="1" x14ac:dyDescent="0.2">
      <c r="B14" s="56"/>
      <c r="C14" s="73" t="s">
        <v>170</v>
      </c>
      <c r="D14" s="74">
        <v>2025</v>
      </c>
      <c r="E14" s="74" t="s">
        <v>55</v>
      </c>
      <c r="F14" s="74" t="s">
        <v>56</v>
      </c>
      <c r="G14" s="75" t="s">
        <v>57</v>
      </c>
      <c r="H14" s="64"/>
      <c r="I14" s="64"/>
      <c r="J14" s="64"/>
      <c r="K14" s="64"/>
      <c r="L14" s="64"/>
      <c r="M14" s="64"/>
    </row>
    <row r="15" spans="2:13" ht="15.95" customHeight="1" thickBot="1" x14ac:dyDescent="0.25">
      <c r="B15" s="56"/>
      <c r="C15" s="76" t="s">
        <v>277</v>
      </c>
      <c r="D15" s="77">
        <f>L20</f>
        <v>0</v>
      </c>
      <c r="E15" s="77">
        <f>L39</f>
        <v>0</v>
      </c>
      <c r="F15" s="77">
        <f>L58</f>
        <v>0</v>
      </c>
      <c r="G15" s="78">
        <f>L77</f>
        <v>0</v>
      </c>
    </row>
    <row r="16" spans="2:13" ht="15.95" customHeight="1" x14ac:dyDescent="0.2"/>
    <row r="17" spans="1:12" ht="12.75" x14ac:dyDescent="0.2">
      <c r="B17" s="79">
        <v>2025</v>
      </c>
      <c r="C17" s="80"/>
    </row>
    <row r="18" spans="1:12" ht="24" x14ac:dyDescent="0.2">
      <c r="B18" s="81"/>
      <c r="C18" s="82" t="s">
        <v>171</v>
      </c>
      <c r="D18" s="82" t="s">
        <v>172</v>
      </c>
      <c r="E18" s="82" t="s">
        <v>278</v>
      </c>
      <c r="F18" s="465" t="s">
        <v>173</v>
      </c>
      <c r="G18" s="466"/>
      <c r="H18" s="466"/>
      <c r="I18" s="467"/>
      <c r="J18" s="82" t="s">
        <v>275</v>
      </c>
      <c r="K18" s="82" t="s">
        <v>174</v>
      </c>
      <c r="L18" s="82" t="s">
        <v>175</v>
      </c>
    </row>
    <row r="19" spans="1:12" x14ac:dyDescent="0.2">
      <c r="B19" s="81"/>
      <c r="C19" s="83"/>
      <c r="D19" s="83"/>
      <c r="E19" s="83"/>
      <c r="F19" s="84">
        <v>0</v>
      </c>
      <c r="G19" s="84">
        <v>0.2</v>
      </c>
      <c r="H19" s="84">
        <v>0.5</v>
      </c>
      <c r="I19" s="84">
        <v>1</v>
      </c>
      <c r="J19" s="83"/>
      <c r="K19" s="83"/>
      <c r="L19" s="83"/>
    </row>
    <row r="20" spans="1:12" x14ac:dyDescent="0.2">
      <c r="B20" s="85" t="s">
        <v>176</v>
      </c>
      <c r="C20" s="86">
        <f>SUM(C25:C34)</f>
        <v>0</v>
      </c>
      <c r="D20" s="86">
        <f t="shared" ref="D20" si="0">SUM(D25:D34)</f>
        <v>0</v>
      </c>
      <c r="E20" s="86">
        <f>SUM(E25:E34)</f>
        <v>0</v>
      </c>
      <c r="F20" s="87"/>
      <c r="G20" s="87"/>
      <c r="H20" s="87"/>
      <c r="I20" s="87"/>
      <c r="J20" s="86">
        <f>J22+J23</f>
        <v>0</v>
      </c>
      <c r="K20" s="86">
        <f>SUM(K26:K34)</f>
        <v>0</v>
      </c>
      <c r="L20" s="86">
        <f>K20*0.08</f>
        <v>0</v>
      </c>
    </row>
    <row r="21" spans="1:12" ht="22.5" x14ac:dyDescent="0.2">
      <c r="A21" s="88"/>
      <c r="B21" s="89" t="s">
        <v>177</v>
      </c>
      <c r="C21" s="90"/>
      <c r="D21" s="90"/>
      <c r="E21" s="90"/>
      <c r="F21" s="90"/>
      <c r="G21" s="90"/>
      <c r="H21" s="90"/>
      <c r="I21" s="90"/>
      <c r="J21" s="90"/>
      <c r="K21" s="90"/>
      <c r="L21" s="91"/>
    </row>
    <row r="22" spans="1:12" x14ac:dyDescent="0.2">
      <c r="A22" s="56"/>
      <c r="B22" s="92" t="s">
        <v>178</v>
      </c>
      <c r="C22" s="93"/>
      <c r="D22" s="87"/>
      <c r="E22" s="86">
        <f>C22+D22</f>
        <v>0</v>
      </c>
      <c r="F22" s="90"/>
      <c r="G22" s="90"/>
      <c r="H22" s="90"/>
      <c r="I22" s="90"/>
      <c r="J22" s="86">
        <f>E22</f>
        <v>0</v>
      </c>
      <c r="K22" s="87"/>
      <c r="L22" s="86">
        <f t="shared" ref="L22:L23" si="1">K22*0.08</f>
        <v>0</v>
      </c>
    </row>
    <row r="23" spans="1:12" x14ac:dyDescent="0.2">
      <c r="A23" s="94"/>
      <c r="B23" s="95" t="s">
        <v>179</v>
      </c>
      <c r="C23" s="87"/>
      <c r="D23" s="87"/>
      <c r="E23" s="86">
        <f>C23+D23</f>
        <v>0</v>
      </c>
      <c r="F23" s="90"/>
      <c r="G23" s="90"/>
      <c r="H23" s="90"/>
      <c r="I23" s="90"/>
      <c r="J23" s="86">
        <f>0.2*G20+0.5*H20+I20</f>
        <v>0</v>
      </c>
      <c r="K23" s="87"/>
      <c r="L23" s="86">
        <f t="shared" si="1"/>
        <v>0</v>
      </c>
    </row>
    <row r="24" spans="1:12" ht="22.5" x14ac:dyDescent="0.2">
      <c r="A24" s="96"/>
      <c r="B24" s="97" t="s">
        <v>180</v>
      </c>
      <c r="C24" s="90"/>
      <c r="D24" s="90"/>
      <c r="E24" s="90"/>
      <c r="F24" s="90"/>
      <c r="G24" s="90"/>
      <c r="H24" s="90"/>
      <c r="I24" s="90"/>
      <c r="J24" s="90"/>
      <c r="K24" s="90"/>
      <c r="L24" s="98"/>
    </row>
    <row r="25" spans="1:12" x14ac:dyDescent="0.2">
      <c r="A25" s="56"/>
      <c r="B25" s="99">
        <v>0</v>
      </c>
      <c r="C25" s="87"/>
      <c r="D25" s="87"/>
      <c r="E25" s="87"/>
      <c r="F25" s="90"/>
      <c r="G25" s="90"/>
      <c r="H25" s="90"/>
      <c r="I25" s="90"/>
      <c r="J25" s="87"/>
      <c r="K25" s="100"/>
      <c r="L25" s="101"/>
    </row>
    <row r="26" spans="1:12" x14ac:dyDescent="0.2">
      <c r="A26" s="94"/>
      <c r="B26" s="99">
        <v>0.1</v>
      </c>
      <c r="C26" s="87"/>
      <c r="D26" s="87"/>
      <c r="E26" s="87"/>
      <c r="F26" s="90"/>
      <c r="G26" s="90"/>
      <c r="H26" s="90"/>
      <c r="I26" s="90"/>
      <c r="J26" s="87"/>
      <c r="K26" s="86">
        <f>J26*0.1</f>
        <v>0</v>
      </c>
      <c r="L26" s="86">
        <f t="shared" ref="L26:L33" si="2">K26*0.08</f>
        <v>0</v>
      </c>
    </row>
    <row r="27" spans="1:12" x14ac:dyDescent="0.2">
      <c r="A27" s="88"/>
      <c r="B27" s="99">
        <v>0.2</v>
      </c>
      <c r="C27" s="87"/>
      <c r="D27" s="87"/>
      <c r="E27" s="87"/>
      <c r="F27" s="90"/>
      <c r="G27" s="90"/>
      <c r="H27" s="90"/>
      <c r="I27" s="90"/>
      <c r="J27" s="87"/>
      <c r="K27" s="86">
        <f>J27*0.2</f>
        <v>0</v>
      </c>
      <c r="L27" s="86">
        <f t="shared" si="2"/>
        <v>0</v>
      </c>
    </row>
    <row r="28" spans="1:12" x14ac:dyDescent="0.2">
      <c r="A28" s="88"/>
      <c r="B28" s="99">
        <v>0.35</v>
      </c>
      <c r="C28" s="87"/>
      <c r="D28" s="87"/>
      <c r="E28" s="87"/>
      <c r="F28" s="90"/>
      <c r="G28" s="90"/>
      <c r="H28" s="90"/>
      <c r="I28" s="90"/>
      <c r="J28" s="87"/>
      <c r="K28" s="86">
        <f>J28*0.35</f>
        <v>0</v>
      </c>
      <c r="L28" s="86">
        <f t="shared" si="2"/>
        <v>0</v>
      </c>
    </row>
    <row r="29" spans="1:12" x14ac:dyDescent="0.2">
      <c r="A29" s="94"/>
      <c r="B29" s="99">
        <v>0.5</v>
      </c>
      <c r="C29" s="87"/>
      <c r="D29" s="87"/>
      <c r="E29" s="87"/>
      <c r="F29" s="90"/>
      <c r="G29" s="90"/>
      <c r="H29" s="90"/>
      <c r="I29" s="90"/>
      <c r="J29" s="87"/>
      <c r="K29" s="86">
        <f>J29*0.5</f>
        <v>0</v>
      </c>
      <c r="L29" s="86">
        <f t="shared" si="2"/>
        <v>0</v>
      </c>
    </row>
    <row r="30" spans="1:12" x14ac:dyDescent="0.2">
      <c r="A30" s="94"/>
      <c r="B30" s="99">
        <v>0.75</v>
      </c>
      <c r="C30" s="87"/>
      <c r="D30" s="87"/>
      <c r="E30" s="87"/>
      <c r="F30" s="90"/>
      <c r="G30" s="90"/>
      <c r="H30" s="90"/>
      <c r="I30" s="90"/>
      <c r="J30" s="87"/>
      <c r="K30" s="86">
        <f>J30*0.75</f>
        <v>0</v>
      </c>
      <c r="L30" s="86">
        <f t="shared" si="2"/>
        <v>0</v>
      </c>
    </row>
    <row r="31" spans="1:12" x14ac:dyDescent="0.2">
      <c r="A31" s="94"/>
      <c r="B31" s="99">
        <v>1</v>
      </c>
      <c r="C31" s="87"/>
      <c r="D31" s="87"/>
      <c r="E31" s="87"/>
      <c r="F31" s="90"/>
      <c r="G31" s="90"/>
      <c r="H31" s="90"/>
      <c r="I31" s="90"/>
      <c r="J31" s="87"/>
      <c r="K31" s="86">
        <f>J31</f>
        <v>0</v>
      </c>
      <c r="L31" s="86">
        <f t="shared" si="2"/>
        <v>0</v>
      </c>
    </row>
    <row r="32" spans="1:12" x14ac:dyDescent="0.2">
      <c r="A32" s="94"/>
      <c r="B32" s="99">
        <v>1.5</v>
      </c>
      <c r="C32" s="87"/>
      <c r="D32" s="87"/>
      <c r="E32" s="87"/>
      <c r="F32" s="90"/>
      <c r="G32" s="90"/>
      <c r="H32" s="90"/>
      <c r="I32" s="90"/>
      <c r="J32" s="87"/>
      <c r="K32" s="86">
        <f>J32*1.5</f>
        <v>0</v>
      </c>
      <c r="L32" s="86">
        <f t="shared" si="2"/>
        <v>0</v>
      </c>
    </row>
    <row r="33" spans="1:12" x14ac:dyDescent="0.2">
      <c r="A33" s="88"/>
      <c r="B33" s="99">
        <v>2</v>
      </c>
      <c r="C33" s="87"/>
      <c r="D33" s="87"/>
      <c r="E33" s="87"/>
      <c r="F33" s="90"/>
      <c r="G33" s="90"/>
      <c r="H33" s="90"/>
      <c r="I33" s="90"/>
      <c r="J33" s="87"/>
      <c r="K33" s="86">
        <f>J33*2</f>
        <v>0</v>
      </c>
      <c r="L33" s="86">
        <f t="shared" si="2"/>
        <v>0</v>
      </c>
    </row>
    <row r="34" spans="1:12" x14ac:dyDescent="0.2">
      <c r="A34" s="88"/>
      <c r="B34" s="102" t="s">
        <v>181</v>
      </c>
      <c r="C34" s="87"/>
      <c r="D34" s="87"/>
      <c r="E34" s="87"/>
      <c r="F34" s="103"/>
      <c r="G34" s="100"/>
      <c r="H34" s="100"/>
      <c r="I34" s="101"/>
      <c r="J34" s="87"/>
      <c r="K34" s="87"/>
      <c r="L34" s="87"/>
    </row>
    <row r="35" spans="1:12" x14ac:dyDescent="0.2">
      <c r="A35" s="88"/>
    </row>
    <row r="36" spans="1:12" ht="15.95" customHeight="1" x14ac:dyDescent="0.2">
      <c r="A36" s="56"/>
      <c r="B36" s="104" t="s">
        <v>55</v>
      </c>
      <c r="C36" s="80"/>
    </row>
    <row r="37" spans="1:12" ht="24" x14ac:dyDescent="0.2">
      <c r="A37" s="56"/>
      <c r="B37" s="81"/>
      <c r="C37" s="82" t="s">
        <v>171</v>
      </c>
      <c r="D37" s="82" t="s">
        <v>172</v>
      </c>
      <c r="E37" s="82" t="s">
        <v>278</v>
      </c>
      <c r="F37" s="465" t="s">
        <v>173</v>
      </c>
      <c r="G37" s="466"/>
      <c r="H37" s="466"/>
      <c r="I37" s="467"/>
      <c r="J37" s="82" t="s">
        <v>275</v>
      </c>
      <c r="K37" s="82" t="s">
        <v>174</v>
      </c>
      <c r="L37" s="82" t="s">
        <v>175</v>
      </c>
    </row>
    <row r="38" spans="1:12" x14ac:dyDescent="0.2">
      <c r="B38" s="81"/>
      <c r="C38" s="83"/>
      <c r="D38" s="83"/>
      <c r="E38" s="83"/>
      <c r="F38" s="84">
        <v>0</v>
      </c>
      <c r="G38" s="84">
        <v>0.2</v>
      </c>
      <c r="H38" s="84">
        <v>0.5</v>
      </c>
      <c r="I38" s="84">
        <v>1</v>
      </c>
      <c r="J38" s="83"/>
      <c r="K38" s="83"/>
      <c r="L38" s="83"/>
    </row>
    <row r="39" spans="1:12" x14ac:dyDescent="0.2">
      <c r="B39" s="85" t="s">
        <v>176</v>
      </c>
      <c r="C39" s="86">
        <f>SUM(C44:C53)</f>
        <v>0</v>
      </c>
      <c r="D39" s="86">
        <f t="shared" ref="D39:E39" si="3">SUM(D44:D53)</f>
        <v>0</v>
      </c>
      <c r="E39" s="86">
        <f t="shared" si="3"/>
        <v>0</v>
      </c>
      <c r="F39" s="87"/>
      <c r="G39" s="87"/>
      <c r="H39" s="87"/>
      <c r="I39" s="87"/>
      <c r="J39" s="86">
        <f>J41+J42</f>
        <v>0</v>
      </c>
      <c r="K39" s="86">
        <f>SUM(K45:K53)</f>
        <v>0</v>
      </c>
      <c r="L39" s="86">
        <f>K39*0.08</f>
        <v>0</v>
      </c>
    </row>
    <row r="40" spans="1:12" ht="22.5" x14ac:dyDescent="0.2">
      <c r="B40" s="89" t="s">
        <v>177</v>
      </c>
      <c r="C40" s="90"/>
      <c r="D40" s="90"/>
      <c r="E40" s="90"/>
      <c r="F40" s="90"/>
      <c r="G40" s="90"/>
      <c r="H40" s="90"/>
      <c r="I40" s="90"/>
      <c r="J40" s="90"/>
      <c r="K40" s="90"/>
      <c r="L40" s="91"/>
    </row>
    <row r="41" spans="1:12" x14ac:dyDescent="0.2">
      <c r="B41" s="92" t="s">
        <v>178</v>
      </c>
      <c r="C41" s="87"/>
      <c r="D41" s="87"/>
      <c r="E41" s="86">
        <f>C41+D41</f>
        <v>0</v>
      </c>
      <c r="F41" s="90"/>
      <c r="G41" s="90"/>
      <c r="H41" s="90"/>
      <c r="I41" s="90"/>
      <c r="J41" s="86">
        <f>E41</f>
        <v>0</v>
      </c>
      <c r="K41" s="87"/>
      <c r="L41" s="86">
        <f t="shared" ref="L41:L42" si="4">K41*0.08</f>
        <v>0</v>
      </c>
    </row>
    <row r="42" spans="1:12" x14ac:dyDescent="0.2">
      <c r="B42" s="95" t="s">
        <v>179</v>
      </c>
      <c r="C42" s="87"/>
      <c r="D42" s="87"/>
      <c r="E42" s="86">
        <f>C42+D42</f>
        <v>0</v>
      </c>
      <c r="F42" s="90"/>
      <c r="G42" s="90"/>
      <c r="H42" s="90"/>
      <c r="I42" s="90"/>
      <c r="J42" s="86">
        <f>0.2*G39+0.5*H39+I39</f>
        <v>0</v>
      </c>
      <c r="K42" s="87"/>
      <c r="L42" s="86">
        <f t="shared" si="4"/>
        <v>0</v>
      </c>
    </row>
    <row r="43" spans="1:12" ht="22.5" x14ac:dyDescent="0.2">
      <c r="B43" s="97" t="s">
        <v>180</v>
      </c>
      <c r="C43" s="90"/>
      <c r="D43" s="90"/>
      <c r="E43" s="90"/>
      <c r="F43" s="90"/>
      <c r="G43" s="90"/>
      <c r="H43" s="90"/>
      <c r="I43" s="90"/>
      <c r="J43" s="90"/>
      <c r="K43" s="90"/>
      <c r="L43" s="98"/>
    </row>
    <row r="44" spans="1:12" x14ac:dyDescent="0.2">
      <c r="B44" s="99">
        <v>0</v>
      </c>
      <c r="C44" s="87"/>
      <c r="D44" s="87"/>
      <c r="E44" s="87"/>
      <c r="F44" s="90"/>
      <c r="G44" s="90"/>
      <c r="H44" s="90"/>
      <c r="I44" s="90"/>
      <c r="J44" s="87"/>
      <c r="K44" s="100"/>
      <c r="L44" s="101"/>
    </row>
    <row r="45" spans="1:12" x14ac:dyDescent="0.2">
      <c r="B45" s="99">
        <v>0.1</v>
      </c>
      <c r="C45" s="87"/>
      <c r="D45" s="87"/>
      <c r="E45" s="87"/>
      <c r="F45" s="90"/>
      <c r="G45" s="90"/>
      <c r="H45" s="90"/>
      <c r="I45" s="90"/>
      <c r="J45" s="87"/>
      <c r="K45" s="86">
        <f>J45*0.1</f>
        <v>0</v>
      </c>
      <c r="L45" s="86">
        <f t="shared" ref="L45:L52" si="5">K45*0.08</f>
        <v>0</v>
      </c>
    </row>
    <row r="46" spans="1:12" x14ac:dyDescent="0.2">
      <c r="B46" s="99">
        <v>0.2</v>
      </c>
      <c r="C46" s="87"/>
      <c r="D46" s="87"/>
      <c r="E46" s="87"/>
      <c r="F46" s="90"/>
      <c r="G46" s="90"/>
      <c r="H46" s="90"/>
      <c r="I46" s="90"/>
      <c r="J46" s="87"/>
      <c r="K46" s="86">
        <f>J46*0.2</f>
        <v>0</v>
      </c>
      <c r="L46" s="86">
        <f t="shared" si="5"/>
        <v>0</v>
      </c>
    </row>
    <row r="47" spans="1:12" x14ac:dyDescent="0.2">
      <c r="B47" s="99">
        <v>0.35</v>
      </c>
      <c r="C47" s="87"/>
      <c r="D47" s="87"/>
      <c r="E47" s="87"/>
      <c r="F47" s="90"/>
      <c r="G47" s="90"/>
      <c r="H47" s="90"/>
      <c r="I47" s="90"/>
      <c r="J47" s="87"/>
      <c r="K47" s="86">
        <f>J47*0.35</f>
        <v>0</v>
      </c>
      <c r="L47" s="86">
        <f t="shared" si="5"/>
        <v>0</v>
      </c>
    </row>
    <row r="48" spans="1:12" x14ac:dyDescent="0.2">
      <c r="B48" s="99">
        <v>0.5</v>
      </c>
      <c r="C48" s="87"/>
      <c r="D48" s="87"/>
      <c r="E48" s="87"/>
      <c r="F48" s="90"/>
      <c r="G48" s="90"/>
      <c r="H48" s="90"/>
      <c r="I48" s="90"/>
      <c r="J48" s="87"/>
      <c r="K48" s="86">
        <f>J48*0.5</f>
        <v>0</v>
      </c>
      <c r="L48" s="86">
        <f t="shared" si="5"/>
        <v>0</v>
      </c>
    </row>
    <row r="49" spans="2:12" x14ac:dyDescent="0.2">
      <c r="B49" s="99">
        <v>0.75</v>
      </c>
      <c r="C49" s="87"/>
      <c r="D49" s="87"/>
      <c r="E49" s="87"/>
      <c r="F49" s="90"/>
      <c r="G49" s="90"/>
      <c r="H49" s="90"/>
      <c r="I49" s="90"/>
      <c r="J49" s="87"/>
      <c r="K49" s="86">
        <f>J49*0.75</f>
        <v>0</v>
      </c>
      <c r="L49" s="86">
        <f t="shared" si="5"/>
        <v>0</v>
      </c>
    </row>
    <row r="50" spans="2:12" x14ac:dyDescent="0.2">
      <c r="B50" s="99">
        <v>1</v>
      </c>
      <c r="C50" s="87"/>
      <c r="D50" s="87"/>
      <c r="E50" s="87"/>
      <c r="F50" s="90"/>
      <c r="G50" s="90"/>
      <c r="H50" s="90"/>
      <c r="I50" s="90"/>
      <c r="J50" s="87"/>
      <c r="K50" s="86">
        <f>J50</f>
        <v>0</v>
      </c>
      <c r="L50" s="86">
        <f t="shared" si="5"/>
        <v>0</v>
      </c>
    </row>
    <row r="51" spans="2:12" x14ac:dyDescent="0.2">
      <c r="B51" s="99">
        <v>1.5</v>
      </c>
      <c r="C51" s="87"/>
      <c r="D51" s="87"/>
      <c r="E51" s="87"/>
      <c r="F51" s="90"/>
      <c r="G51" s="90"/>
      <c r="H51" s="90"/>
      <c r="I51" s="90"/>
      <c r="J51" s="87"/>
      <c r="K51" s="86">
        <f>J51*1.5</f>
        <v>0</v>
      </c>
      <c r="L51" s="86">
        <f t="shared" si="5"/>
        <v>0</v>
      </c>
    </row>
    <row r="52" spans="2:12" x14ac:dyDescent="0.2">
      <c r="B52" s="99">
        <v>2</v>
      </c>
      <c r="C52" s="87"/>
      <c r="D52" s="87"/>
      <c r="E52" s="87"/>
      <c r="F52" s="90"/>
      <c r="G52" s="90"/>
      <c r="H52" s="90"/>
      <c r="I52" s="90"/>
      <c r="J52" s="87"/>
      <c r="K52" s="86">
        <f>J52*2</f>
        <v>0</v>
      </c>
      <c r="L52" s="86">
        <f t="shared" si="5"/>
        <v>0</v>
      </c>
    </row>
    <row r="53" spans="2:12" x14ac:dyDescent="0.2">
      <c r="B53" s="102" t="s">
        <v>181</v>
      </c>
      <c r="C53" s="87"/>
      <c r="D53" s="87"/>
      <c r="E53" s="87"/>
      <c r="F53" s="103"/>
      <c r="G53" s="100"/>
      <c r="H53" s="100"/>
      <c r="I53" s="101"/>
      <c r="J53" s="87"/>
      <c r="K53" s="87"/>
      <c r="L53" s="87"/>
    </row>
    <row r="55" spans="2:12" ht="12.75" x14ac:dyDescent="0.2">
      <c r="B55" s="104" t="s">
        <v>56</v>
      </c>
      <c r="C55" s="80"/>
    </row>
    <row r="56" spans="2:12" ht="24" x14ac:dyDescent="0.2">
      <c r="B56" s="81"/>
      <c r="C56" s="82" t="s">
        <v>171</v>
      </c>
      <c r="D56" s="82" t="s">
        <v>172</v>
      </c>
      <c r="E56" s="82" t="s">
        <v>278</v>
      </c>
      <c r="F56" s="465" t="s">
        <v>173</v>
      </c>
      <c r="G56" s="466"/>
      <c r="H56" s="466"/>
      <c r="I56" s="467"/>
      <c r="J56" s="82" t="s">
        <v>275</v>
      </c>
      <c r="K56" s="82" t="s">
        <v>174</v>
      </c>
      <c r="L56" s="82" t="s">
        <v>175</v>
      </c>
    </row>
    <row r="57" spans="2:12" x14ac:dyDescent="0.2">
      <c r="B57" s="81"/>
      <c r="C57" s="83"/>
      <c r="D57" s="83"/>
      <c r="E57" s="83"/>
      <c r="F57" s="84">
        <v>0</v>
      </c>
      <c r="G57" s="84">
        <v>0.2</v>
      </c>
      <c r="H57" s="84">
        <v>0.5</v>
      </c>
      <c r="I57" s="84">
        <v>1</v>
      </c>
      <c r="J57" s="83"/>
      <c r="K57" s="83"/>
      <c r="L57" s="83"/>
    </row>
    <row r="58" spans="2:12" x14ac:dyDescent="0.2">
      <c r="B58" s="85" t="s">
        <v>176</v>
      </c>
      <c r="C58" s="86">
        <f>SUM(C63:C72)</f>
        <v>0</v>
      </c>
      <c r="D58" s="86">
        <f t="shared" ref="D58:E58" si="6">SUM(D63:D72)</f>
        <v>0</v>
      </c>
      <c r="E58" s="86">
        <f t="shared" si="6"/>
        <v>0</v>
      </c>
      <c r="F58" s="87"/>
      <c r="G58" s="87"/>
      <c r="H58" s="87"/>
      <c r="I58" s="87"/>
      <c r="J58" s="86">
        <f>J60+J61</f>
        <v>0</v>
      </c>
      <c r="K58" s="86">
        <f>SUM(K64:K72)</f>
        <v>0</v>
      </c>
      <c r="L58" s="86">
        <f>K58*0.08</f>
        <v>0</v>
      </c>
    </row>
    <row r="59" spans="2:12" ht="22.5" x14ac:dyDescent="0.2">
      <c r="B59" s="89" t="s">
        <v>177</v>
      </c>
      <c r="C59" s="90"/>
      <c r="D59" s="90"/>
      <c r="E59" s="90"/>
      <c r="F59" s="90"/>
      <c r="G59" s="90"/>
      <c r="H59" s="90"/>
      <c r="I59" s="90"/>
      <c r="J59" s="90"/>
      <c r="K59" s="90"/>
      <c r="L59" s="91"/>
    </row>
    <row r="60" spans="2:12" x14ac:dyDescent="0.2">
      <c r="B60" s="92" t="s">
        <v>178</v>
      </c>
      <c r="C60" s="87"/>
      <c r="D60" s="87"/>
      <c r="E60" s="86">
        <f>C60+D60</f>
        <v>0</v>
      </c>
      <c r="F60" s="90"/>
      <c r="G60" s="90"/>
      <c r="H60" s="90"/>
      <c r="I60" s="90"/>
      <c r="J60" s="86">
        <f>E60</f>
        <v>0</v>
      </c>
      <c r="K60" s="87"/>
      <c r="L60" s="86">
        <f t="shared" ref="L60:L61" si="7">K60*0.08</f>
        <v>0</v>
      </c>
    </row>
    <row r="61" spans="2:12" x14ac:dyDescent="0.2">
      <c r="B61" s="95" t="s">
        <v>179</v>
      </c>
      <c r="C61" s="87"/>
      <c r="D61" s="87"/>
      <c r="E61" s="86">
        <f>C61+D61</f>
        <v>0</v>
      </c>
      <c r="F61" s="90"/>
      <c r="G61" s="90"/>
      <c r="H61" s="90"/>
      <c r="I61" s="90"/>
      <c r="J61" s="86">
        <f>0.2*G58+0.5*H58+I58</f>
        <v>0</v>
      </c>
      <c r="K61" s="87"/>
      <c r="L61" s="86">
        <f t="shared" si="7"/>
        <v>0</v>
      </c>
    </row>
    <row r="62" spans="2:12" ht="22.5" x14ac:dyDescent="0.2">
      <c r="B62" s="97" t="s">
        <v>180</v>
      </c>
      <c r="C62" s="90"/>
      <c r="D62" s="90"/>
      <c r="E62" s="90"/>
      <c r="F62" s="90"/>
      <c r="G62" s="90"/>
      <c r="H62" s="90"/>
      <c r="I62" s="90"/>
      <c r="J62" s="90"/>
      <c r="K62" s="90"/>
      <c r="L62" s="98"/>
    </row>
    <row r="63" spans="2:12" x14ac:dyDescent="0.2">
      <c r="B63" s="99">
        <v>0</v>
      </c>
      <c r="C63" s="87"/>
      <c r="D63" s="87"/>
      <c r="E63" s="87"/>
      <c r="F63" s="90"/>
      <c r="G63" s="90"/>
      <c r="H63" s="90"/>
      <c r="I63" s="90"/>
      <c r="J63" s="87"/>
      <c r="K63" s="100"/>
      <c r="L63" s="101"/>
    </row>
    <row r="64" spans="2:12" x14ac:dyDescent="0.2">
      <c r="B64" s="99">
        <v>0.1</v>
      </c>
      <c r="C64" s="87"/>
      <c r="D64" s="87"/>
      <c r="E64" s="87"/>
      <c r="F64" s="90"/>
      <c r="G64" s="90"/>
      <c r="H64" s="90"/>
      <c r="I64" s="90"/>
      <c r="J64" s="87"/>
      <c r="K64" s="86">
        <f>J64*0.1</f>
        <v>0</v>
      </c>
      <c r="L64" s="86">
        <f t="shared" ref="L64:L71" si="8">K64*0.08</f>
        <v>0</v>
      </c>
    </row>
    <row r="65" spans="2:12" x14ac:dyDescent="0.2">
      <c r="B65" s="99">
        <v>0.2</v>
      </c>
      <c r="C65" s="87"/>
      <c r="D65" s="87"/>
      <c r="E65" s="87"/>
      <c r="F65" s="90"/>
      <c r="G65" s="90"/>
      <c r="H65" s="90"/>
      <c r="I65" s="90"/>
      <c r="J65" s="87"/>
      <c r="K65" s="86">
        <f>J65*0.2</f>
        <v>0</v>
      </c>
      <c r="L65" s="86">
        <f t="shared" si="8"/>
        <v>0</v>
      </c>
    </row>
    <row r="66" spans="2:12" x14ac:dyDescent="0.2">
      <c r="B66" s="99">
        <v>0.35</v>
      </c>
      <c r="C66" s="87"/>
      <c r="D66" s="87"/>
      <c r="E66" s="87"/>
      <c r="F66" s="90"/>
      <c r="G66" s="90"/>
      <c r="H66" s="90"/>
      <c r="I66" s="90"/>
      <c r="J66" s="87"/>
      <c r="K66" s="86">
        <f>J66*0.35</f>
        <v>0</v>
      </c>
      <c r="L66" s="86">
        <f t="shared" si="8"/>
        <v>0</v>
      </c>
    </row>
    <row r="67" spans="2:12" x14ac:dyDescent="0.2">
      <c r="B67" s="99">
        <v>0.5</v>
      </c>
      <c r="C67" s="87"/>
      <c r="D67" s="87"/>
      <c r="E67" s="87"/>
      <c r="F67" s="90"/>
      <c r="G67" s="90"/>
      <c r="H67" s="90"/>
      <c r="I67" s="90"/>
      <c r="J67" s="87"/>
      <c r="K67" s="86">
        <f>J67*0.5</f>
        <v>0</v>
      </c>
      <c r="L67" s="86">
        <f t="shared" si="8"/>
        <v>0</v>
      </c>
    </row>
    <row r="68" spans="2:12" x14ac:dyDescent="0.2">
      <c r="B68" s="99">
        <v>0.75</v>
      </c>
      <c r="C68" s="87"/>
      <c r="D68" s="87"/>
      <c r="E68" s="87"/>
      <c r="F68" s="90"/>
      <c r="G68" s="90"/>
      <c r="H68" s="90"/>
      <c r="I68" s="90"/>
      <c r="J68" s="87"/>
      <c r="K68" s="86">
        <f>J68*0.75</f>
        <v>0</v>
      </c>
      <c r="L68" s="86">
        <f t="shared" si="8"/>
        <v>0</v>
      </c>
    </row>
    <row r="69" spans="2:12" x14ac:dyDescent="0.2">
      <c r="B69" s="99">
        <v>1</v>
      </c>
      <c r="C69" s="87"/>
      <c r="D69" s="87"/>
      <c r="E69" s="87"/>
      <c r="F69" s="90"/>
      <c r="G69" s="90"/>
      <c r="H69" s="90"/>
      <c r="I69" s="90"/>
      <c r="J69" s="87"/>
      <c r="K69" s="86">
        <f>J69</f>
        <v>0</v>
      </c>
      <c r="L69" s="86">
        <f t="shared" si="8"/>
        <v>0</v>
      </c>
    </row>
    <row r="70" spans="2:12" x14ac:dyDescent="0.2">
      <c r="B70" s="99">
        <v>1.5</v>
      </c>
      <c r="C70" s="87"/>
      <c r="D70" s="87"/>
      <c r="E70" s="87"/>
      <c r="F70" s="90"/>
      <c r="G70" s="90"/>
      <c r="H70" s="90"/>
      <c r="I70" s="90"/>
      <c r="J70" s="87"/>
      <c r="K70" s="86">
        <f>J70*1.5</f>
        <v>0</v>
      </c>
      <c r="L70" s="86">
        <f t="shared" si="8"/>
        <v>0</v>
      </c>
    </row>
    <row r="71" spans="2:12" x14ac:dyDescent="0.2">
      <c r="B71" s="99">
        <v>2</v>
      </c>
      <c r="C71" s="87"/>
      <c r="D71" s="87"/>
      <c r="E71" s="87"/>
      <c r="F71" s="90"/>
      <c r="G71" s="90"/>
      <c r="H71" s="90"/>
      <c r="I71" s="90"/>
      <c r="J71" s="87"/>
      <c r="K71" s="86">
        <f>J71*2</f>
        <v>0</v>
      </c>
      <c r="L71" s="86">
        <f t="shared" si="8"/>
        <v>0</v>
      </c>
    </row>
    <row r="72" spans="2:12" x14ac:dyDescent="0.2">
      <c r="B72" s="102" t="s">
        <v>181</v>
      </c>
      <c r="C72" s="87"/>
      <c r="D72" s="87"/>
      <c r="E72" s="87"/>
      <c r="F72" s="103"/>
      <c r="G72" s="100"/>
      <c r="H72" s="100"/>
      <c r="I72" s="101"/>
      <c r="J72" s="87"/>
      <c r="K72" s="87"/>
      <c r="L72" s="87"/>
    </row>
    <row r="74" spans="2:12" ht="12.75" x14ac:dyDescent="0.2">
      <c r="B74" s="104" t="s">
        <v>57</v>
      </c>
      <c r="C74" s="80"/>
    </row>
    <row r="75" spans="2:12" ht="24" x14ac:dyDescent="0.2">
      <c r="B75" s="81"/>
      <c r="C75" s="82" t="s">
        <v>171</v>
      </c>
      <c r="D75" s="82" t="s">
        <v>172</v>
      </c>
      <c r="E75" s="82" t="s">
        <v>278</v>
      </c>
      <c r="F75" s="465" t="s">
        <v>173</v>
      </c>
      <c r="G75" s="466"/>
      <c r="H75" s="466"/>
      <c r="I75" s="467"/>
      <c r="J75" s="82" t="s">
        <v>275</v>
      </c>
      <c r="K75" s="82" t="s">
        <v>174</v>
      </c>
      <c r="L75" s="82" t="s">
        <v>175</v>
      </c>
    </row>
    <row r="76" spans="2:12" x14ac:dyDescent="0.2">
      <c r="B76" s="81"/>
      <c r="C76" s="83"/>
      <c r="D76" s="83"/>
      <c r="E76" s="83"/>
      <c r="F76" s="84">
        <v>0</v>
      </c>
      <c r="G76" s="84">
        <v>0.2</v>
      </c>
      <c r="H76" s="84">
        <v>0.5</v>
      </c>
      <c r="I76" s="84">
        <v>1</v>
      </c>
      <c r="J76" s="83"/>
      <c r="K76" s="83"/>
      <c r="L76" s="83"/>
    </row>
    <row r="77" spans="2:12" x14ac:dyDescent="0.2">
      <c r="B77" s="85" t="s">
        <v>176</v>
      </c>
      <c r="C77" s="86">
        <f>SUM(C82:C91)</f>
        <v>0</v>
      </c>
      <c r="D77" s="86">
        <f t="shared" ref="D77:E77" si="9">SUM(D82:D91)</f>
        <v>0</v>
      </c>
      <c r="E77" s="86">
        <f t="shared" si="9"/>
        <v>0</v>
      </c>
      <c r="F77" s="87"/>
      <c r="G77" s="87"/>
      <c r="H77" s="87"/>
      <c r="I77" s="87"/>
      <c r="J77" s="86">
        <f>J79+J80</f>
        <v>0</v>
      </c>
      <c r="K77" s="86">
        <f>SUM(K83:K91)</f>
        <v>0</v>
      </c>
      <c r="L77" s="86">
        <f>K77*0.08</f>
        <v>0</v>
      </c>
    </row>
    <row r="78" spans="2:12" ht="22.5" x14ac:dyDescent="0.2">
      <c r="B78" s="89" t="s">
        <v>177</v>
      </c>
      <c r="C78" s="90"/>
      <c r="D78" s="90"/>
      <c r="E78" s="90"/>
      <c r="F78" s="90"/>
      <c r="G78" s="90"/>
      <c r="H78" s="90"/>
      <c r="I78" s="90"/>
      <c r="J78" s="90"/>
      <c r="K78" s="90"/>
      <c r="L78" s="91"/>
    </row>
    <row r="79" spans="2:12" x14ac:dyDescent="0.2">
      <c r="B79" s="92" t="s">
        <v>178</v>
      </c>
      <c r="C79" s="87"/>
      <c r="D79" s="87"/>
      <c r="E79" s="86">
        <f>C79+D79</f>
        <v>0</v>
      </c>
      <c r="F79" s="90"/>
      <c r="G79" s="90"/>
      <c r="H79" s="90"/>
      <c r="I79" s="90"/>
      <c r="J79" s="86">
        <f>E79</f>
        <v>0</v>
      </c>
      <c r="K79" s="87"/>
      <c r="L79" s="86">
        <f t="shared" ref="L79:L80" si="10">K79*0.08</f>
        <v>0</v>
      </c>
    </row>
    <row r="80" spans="2:12" x14ac:dyDescent="0.2">
      <c r="B80" s="95" t="s">
        <v>179</v>
      </c>
      <c r="C80" s="87"/>
      <c r="D80" s="87"/>
      <c r="E80" s="86">
        <f>C80+D80</f>
        <v>0</v>
      </c>
      <c r="F80" s="90"/>
      <c r="G80" s="90"/>
      <c r="H80" s="90"/>
      <c r="I80" s="90"/>
      <c r="J80" s="86">
        <f>0.2*G77+0.5*H77+I77</f>
        <v>0</v>
      </c>
      <c r="K80" s="87"/>
      <c r="L80" s="86">
        <f t="shared" si="10"/>
        <v>0</v>
      </c>
    </row>
    <row r="81" spans="2:12" ht="22.5" x14ac:dyDescent="0.2">
      <c r="B81" s="97" t="s">
        <v>180</v>
      </c>
      <c r="C81" s="90"/>
      <c r="D81" s="90"/>
      <c r="E81" s="90"/>
      <c r="F81" s="90"/>
      <c r="G81" s="90"/>
      <c r="H81" s="90"/>
      <c r="I81" s="90"/>
      <c r="J81" s="90"/>
      <c r="K81" s="90"/>
      <c r="L81" s="98"/>
    </row>
    <row r="82" spans="2:12" x14ac:dyDescent="0.2">
      <c r="B82" s="99">
        <v>0</v>
      </c>
      <c r="C82" s="87"/>
      <c r="D82" s="87"/>
      <c r="E82" s="87"/>
      <c r="F82" s="90"/>
      <c r="G82" s="90"/>
      <c r="H82" s="90"/>
      <c r="I82" s="90"/>
      <c r="J82" s="87"/>
      <c r="K82" s="100"/>
      <c r="L82" s="101"/>
    </row>
    <row r="83" spans="2:12" x14ac:dyDescent="0.2">
      <c r="B83" s="99">
        <v>0.1</v>
      </c>
      <c r="C83" s="87"/>
      <c r="D83" s="87"/>
      <c r="E83" s="87"/>
      <c r="F83" s="90"/>
      <c r="G83" s="90"/>
      <c r="H83" s="90"/>
      <c r="I83" s="90"/>
      <c r="J83" s="87"/>
      <c r="K83" s="86">
        <f>J83*0.1</f>
        <v>0</v>
      </c>
      <c r="L83" s="86">
        <f t="shared" ref="L83:L90" si="11">K83*0.08</f>
        <v>0</v>
      </c>
    </row>
    <row r="84" spans="2:12" x14ac:dyDescent="0.2">
      <c r="B84" s="99">
        <v>0.2</v>
      </c>
      <c r="C84" s="87"/>
      <c r="D84" s="87"/>
      <c r="E84" s="87"/>
      <c r="F84" s="90"/>
      <c r="G84" s="90"/>
      <c r="H84" s="90"/>
      <c r="I84" s="90"/>
      <c r="J84" s="87"/>
      <c r="K84" s="86">
        <f>J84*0.2</f>
        <v>0</v>
      </c>
      <c r="L84" s="86">
        <f t="shared" si="11"/>
        <v>0</v>
      </c>
    </row>
    <row r="85" spans="2:12" x14ac:dyDescent="0.2">
      <c r="B85" s="99">
        <v>0.35</v>
      </c>
      <c r="C85" s="87"/>
      <c r="D85" s="87"/>
      <c r="E85" s="87"/>
      <c r="F85" s="90"/>
      <c r="G85" s="90"/>
      <c r="H85" s="90"/>
      <c r="I85" s="90"/>
      <c r="J85" s="87"/>
      <c r="K85" s="86">
        <f>J85*0.35</f>
        <v>0</v>
      </c>
      <c r="L85" s="86">
        <f t="shared" si="11"/>
        <v>0</v>
      </c>
    </row>
    <row r="86" spans="2:12" x14ac:dyDescent="0.2">
      <c r="B86" s="99">
        <v>0.5</v>
      </c>
      <c r="C86" s="87"/>
      <c r="D86" s="87"/>
      <c r="E86" s="87"/>
      <c r="F86" s="90"/>
      <c r="G86" s="90"/>
      <c r="H86" s="90"/>
      <c r="I86" s="90"/>
      <c r="J86" s="87"/>
      <c r="K86" s="86">
        <f>J86*0.5</f>
        <v>0</v>
      </c>
      <c r="L86" s="86">
        <f t="shared" si="11"/>
        <v>0</v>
      </c>
    </row>
    <row r="87" spans="2:12" x14ac:dyDescent="0.2">
      <c r="B87" s="99">
        <v>0.75</v>
      </c>
      <c r="C87" s="87"/>
      <c r="D87" s="87"/>
      <c r="E87" s="87"/>
      <c r="F87" s="90"/>
      <c r="G87" s="90"/>
      <c r="H87" s="90"/>
      <c r="I87" s="90"/>
      <c r="J87" s="87"/>
      <c r="K87" s="86">
        <f>J87*0.75</f>
        <v>0</v>
      </c>
      <c r="L87" s="86">
        <f t="shared" si="11"/>
        <v>0</v>
      </c>
    </row>
    <row r="88" spans="2:12" x14ac:dyDescent="0.2">
      <c r="B88" s="99">
        <v>1</v>
      </c>
      <c r="C88" s="87"/>
      <c r="D88" s="87"/>
      <c r="E88" s="87"/>
      <c r="F88" s="90"/>
      <c r="G88" s="90"/>
      <c r="H88" s="90"/>
      <c r="I88" s="90"/>
      <c r="J88" s="87"/>
      <c r="K88" s="86">
        <f>J88</f>
        <v>0</v>
      </c>
      <c r="L88" s="86">
        <f t="shared" si="11"/>
        <v>0</v>
      </c>
    </row>
    <row r="89" spans="2:12" x14ac:dyDescent="0.2">
      <c r="B89" s="99">
        <v>1.5</v>
      </c>
      <c r="C89" s="87"/>
      <c r="D89" s="87"/>
      <c r="E89" s="87"/>
      <c r="F89" s="90"/>
      <c r="G89" s="90"/>
      <c r="H89" s="90"/>
      <c r="I89" s="90"/>
      <c r="J89" s="87"/>
      <c r="K89" s="86">
        <f>J89*1.5</f>
        <v>0</v>
      </c>
      <c r="L89" s="86">
        <f t="shared" si="11"/>
        <v>0</v>
      </c>
    </row>
    <row r="90" spans="2:12" x14ac:dyDescent="0.2">
      <c r="B90" s="99">
        <v>2</v>
      </c>
      <c r="C90" s="87"/>
      <c r="D90" s="87"/>
      <c r="E90" s="87"/>
      <c r="F90" s="90"/>
      <c r="G90" s="90"/>
      <c r="H90" s="90"/>
      <c r="I90" s="90"/>
      <c r="J90" s="87"/>
      <c r="K90" s="86">
        <f>J90*2</f>
        <v>0</v>
      </c>
      <c r="L90" s="86">
        <f t="shared" si="11"/>
        <v>0</v>
      </c>
    </row>
    <row r="91" spans="2:12" x14ac:dyDescent="0.2">
      <c r="B91" s="102" t="s">
        <v>181</v>
      </c>
      <c r="C91" s="87"/>
      <c r="D91" s="87"/>
      <c r="E91" s="87"/>
      <c r="F91" s="103"/>
      <c r="G91" s="100"/>
      <c r="H91" s="100"/>
      <c r="I91" s="101"/>
      <c r="J91" s="87"/>
      <c r="K91" s="87"/>
      <c r="L91" s="87"/>
    </row>
  </sheetData>
  <mergeCells count="7">
    <mergeCell ref="B2:K2"/>
    <mergeCell ref="F56:I56"/>
    <mergeCell ref="F75:I75"/>
    <mergeCell ref="F37:I37"/>
    <mergeCell ref="E6:E7"/>
    <mergeCell ref="I6:K6"/>
    <mergeCell ref="F18:I18"/>
  </mergeCells>
  <pageMargins left="0.70866141732283472" right="0.51181102362204722" top="0.39370078740157483" bottom="0.11811023622047245" header="0.31496062992125984" footer="0.19685039370078741"/>
  <pageSetup paperSize="9" scale="40"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5ED11-1081-4B66-9E33-ADAEA2E46B3C}">
  <sheetPr>
    <tabColor theme="3" tint="0.249977111117893"/>
  </sheetPr>
  <dimension ref="B1:N29"/>
  <sheetViews>
    <sheetView showGridLines="0" zoomScale="64" zoomScaleNormal="100" workbookViewId="0">
      <selection activeCell="B15" sqref="B15:N15"/>
    </sheetView>
  </sheetViews>
  <sheetFormatPr defaultRowHeight="15" x14ac:dyDescent="0.25"/>
  <cols>
    <col min="1" max="1" width="2.140625" customWidth="1"/>
    <col min="2" max="2" width="36.28515625" customWidth="1"/>
    <col min="3" max="14" width="15.42578125" customWidth="1"/>
  </cols>
  <sheetData>
    <row r="1" spans="2:14" x14ac:dyDescent="0.25">
      <c r="H1" s="8"/>
      <c r="I1" s="8"/>
      <c r="J1" s="8"/>
      <c r="K1" s="8"/>
      <c r="L1" s="8"/>
      <c r="M1" s="8"/>
      <c r="N1" s="8"/>
    </row>
    <row r="2" spans="2:14" x14ac:dyDescent="0.25">
      <c r="B2" s="14" t="s">
        <v>43</v>
      </c>
      <c r="C2" s="107"/>
      <c r="D2" s="107"/>
      <c r="E2" s="108"/>
      <c r="F2" s="109"/>
      <c r="H2" s="8"/>
      <c r="I2" s="8"/>
      <c r="J2" s="8"/>
      <c r="K2" s="8"/>
      <c r="L2" s="8"/>
      <c r="M2" s="8"/>
      <c r="N2" s="8"/>
    </row>
    <row r="3" spans="2:14" x14ac:dyDescent="0.25">
      <c r="B3" s="14"/>
      <c r="C3" s="107"/>
      <c r="D3" s="107"/>
      <c r="E3" s="108"/>
      <c r="F3" s="109"/>
      <c r="H3" s="8"/>
      <c r="I3" s="8"/>
      <c r="J3" s="8"/>
      <c r="K3" s="8"/>
      <c r="L3" s="8"/>
      <c r="M3" s="8"/>
      <c r="N3" s="8"/>
    </row>
    <row r="4" spans="2:14" ht="14.45" customHeight="1" x14ac:dyDescent="0.25">
      <c r="B4" s="113" t="s">
        <v>281</v>
      </c>
      <c r="C4" s="113"/>
      <c r="D4" s="111"/>
      <c r="E4" s="111"/>
      <c r="F4" s="111"/>
      <c r="G4" s="112"/>
      <c r="H4" s="8"/>
      <c r="I4" s="8"/>
      <c r="J4" s="8"/>
      <c r="K4" s="8"/>
      <c r="L4" s="8"/>
      <c r="M4" s="8"/>
      <c r="N4" s="8"/>
    </row>
    <row r="5" spans="2:14" ht="14.45" customHeight="1" x14ac:dyDescent="0.25">
      <c r="B5" s="112"/>
      <c r="C5" s="112"/>
      <c r="D5" s="111"/>
      <c r="E5" s="111"/>
      <c r="F5" s="111"/>
      <c r="G5" s="146"/>
      <c r="H5" s="8"/>
      <c r="I5" s="8"/>
      <c r="J5" s="8"/>
      <c r="K5" s="8"/>
      <c r="L5" s="8"/>
      <c r="M5" s="8"/>
      <c r="N5" s="8"/>
    </row>
    <row r="6" spans="2:14" x14ac:dyDescent="0.25">
      <c r="B6" s="22" t="s">
        <v>50</v>
      </c>
      <c r="C6" s="212" t="s">
        <v>51</v>
      </c>
      <c r="E6" s="20"/>
      <c r="F6" s="232"/>
      <c r="G6" s="148"/>
      <c r="H6" s="219"/>
      <c r="I6" s="219"/>
      <c r="J6" s="219"/>
      <c r="K6" s="219"/>
      <c r="L6" s="219"/>
      <c r="M6" s="219"/>
      <c r="N6" s="219"/>
    </row>
    <row r="7" spans="2:14" x14ac:dyDescent="0.25">
      <c r="B7" s="232"/>
      <c r="C7" s="232"/>
      <c r="D7" s="232"/>
      <c r="E7" s="232"/>
      <c r="F7" s="232"/>
      <c r="G7" s="219"/>
      <c r="H7" s="219"/>
      <c r="I7" s="219"/>
      <c r="J7" s="219"/>
      <c r="K7" s="219"/>
      <c r="L7" s="219"/>
      <c r="M7" s="219"/>
      <c r="N7" s="219"/>
    </row>
    <row r="8" spans="2:14" x14ac:dyDescent="0.25">
      <c r="B8" s="219"/>
      <c r="C8" s="219"/>
      <c r="D8" s="219"/>
      <c r="E8" s="219"/>
      <c r="F8" s="219"/>
      <c r="G8" s="219"/>
      <c r="H8" s="219"/>
      <c r="I8" s="219"/>
      <c r="J8" s="219"/>
      <c r="K8" s="219"/>
      <c r="L8" s="219"/>
      <c r="M8" s="219"/>
      <c r="N8" s="219"/>
    </row>
    <row r="9" spans="2:14" s="116" customFormat="1" ht="19.5" customHeight="1" thickBot="1" x14ac:dyDescent="0.3">
      <c r="B9" s="233"/>
      <c r="C9" s="282" t="s">
        <v>52</v>
      </c>
      <c r="D9" s="283"/>
      <c r="E9" s="283"/>
      <c r="F9" s="283"/>
      <c r="G9" s="282" t="s">
        <v>53</v>
      </c>
      <c r="H9" s="283"/>
      <c r="I9" s="283"/>
      <c r="J9" s="283"/>
      <c r="K9" s="282" t="s">
        <v>54</v>
      </c>
      <c r="L9" s="233"/>
      <c r="M9" s="233"/>
      <c r="N9" s="233"/>
    </row>
    <row r="10" spans="2:14" ht="15.75" thickBot="1" x14ac:dyDescent="0.3">
      <c r="B10" s="284" t="s">
        <v>182</v>
      </c>
      <c r="C10" s="238">
        <v>2025</v>
      </c>
      <c r="D10" s="239" t="s">
        <v>55</v>
      </c>
      <c r="E10" s="239" t="s">
        <v>56</v>
      </c>
      <c r="F10" s="240" t="s">
        <v>57</v>
      </c>
      <c r="G10" s="239">
        <v>2025</v>
      </c>
      <c r="H10" s="239" t="s">
        <v>55</v>
      </c>
      <c r="I10" s="239" t="s">
        <v>56</v>
      </c>
      <c r="J10" s="239" t="s">
        <v>57</v>
      </c>
      <c r="K10" s="238">
        <v>2025</v>
      </c>
      <c r="L10" s="239" t="s">
        <v>55</v>
      </c>
      <c r="M10" s="239" t="s">
        <v>56</v>
      </c>
      <c r="N10" s="240" t="s">
        <v>57</v>
      </c>
    </row>
    <row r="11" spans="2:14" x14ac:dyDescent="0.25">
      <c r="B11" s="285" t="s">
        <v>183</v>
      </c>
      <c r="C11" s="274"/>
      <c r="D11" s="275"/>
      <c r="E11" s="275"/>
      <c r="F11" s="276"/>
      <c r="G11" s="286"/>
      <c r="H11" s="275"/>
      <c r="I11" s="275"/>
      <c r="J11" s="287"/>
      <c r="K11" s="274"/>
      <c r="L11" s="275"/>
      <c r="M11" s="275"/>
      <c r="N11" s="276"/>
    </row>
    <row r="12" spans="2:14" x14ac:dyDescent="0.25">
      <c r="B12" s="285" t="s">
        <v>184</v>
      </c>
      <c r="C12" s="359">
        <v>0.1</v>
      </c>
      <c r="D12" s="360">
        <v>0.1</v>
      </c>
      <c r="E12" s="360">
        <v>0.1</v>
      </c>
      <c r="F12" s="361">
        <v>0.1</v>
      </c>
      <c r="G12" s="362">
        <v>0.1</v>
      </c>
      <c r="H12" s="360">
        <v>0.1</v>
      </c>
      <c r="I12" s="360">
        <v>0.1</v>
      </c>
      <c r="J12" s="363">
        <v>0.1</v>
      </c>
      <c r="K12" s="359">
        <v>0.1</v>
      </c>
      <c r="L12" s="360">
        <v>0.1</v>
      </c>
      <c r="M12" s="360">
        <v>0.1</v>
      </c>
      <c r="N12" s="361">
        <v>0.1</v>
      </c>
    </row>
    <row r="13" spans="2:14" ht="15.75" thickBot="1" x14ac:dyDescent="0.3">
      <c r="B13" s="288" t="s">
        <v>175</v>
      </c>
      <c r="C13" s="252">
        <f>C11*C12</f>
        <v>0</v>
      </c>
      <c r="D13" s="253">
        <f t="shared" ref="D13:M13" si="0">D11*D12</f>
        <v>0</v>
      </c>
      <c r="E13" s="253">
        <f t="shared" si="0"/>
        <v>0</v>
      </c>
      <c r="F13" s="254">
        <f t="shared" si="0"/>
        <v>0</v>
      </c>
      <c r="G13" s="289">
        <f>G11*G12</f>
        <v>0</v>
      </c>
      <c r="H13" s="253">
        <f t="shared" si="0"/>
        <v>0</v>
      </c>
      <c r="I13" s="253">
        <f t="shared" si="0"/>
        <v>0</v>
      </c>
      <c r="J13" s="290">
        <f t="shared" si="0"/>
        <v>0</v>
      </c>
      <c r="K13" s="252">
        <f t="shared" si="0"/>
        <v>0</v>
      </c>
      <c r="L13" s="253">
        <f t="shared" si="0"/>
        <v>0</v>
      </c>
      <c r="M13" s="253">
        <f t="shared" si="0"/>
        <v>0</v>
      </c>
      <c r="N13" s="254">
        <f>N11*N12</f>
        <v>0</v>
      </c>
    </row>
    <row r="14" spans="2:14" x14ac:dyDescent="0.25">
      <c r="B14" s="470" t="s">
        <v>185</v>
      </c>
      <c r="C14" s="470"/>
      <c r="D14" s="470"/>
      <c r="E14" s="470"/>
      <c r="F14" s="470"/>
      <c r="G14" s="470"/>
      <c r="H14" s="470"/>
      <c r="I14" s="470"/>
      <c r="J14" s="470"/>
      <c r="K14" s="470"/>
      <c r="L14" s="470"/>
      <c r="M14" s="470"/>
      <c r="N14" s="470"/>
    </row>
    <row r="15" spans="2:14" ht="24.6" customHeight="1" x14ac:dyDescent="0.25">
      <c r="B15" s="471" t="s">
        <v>186</v>
      </c>
      <c r="C15" s="471"/>
      <c r="D15" s="471"/>
      <c r="E15" s="471"/>
      <c r="F15" s="471"/>
      <c r="G15" s="471"/>
      <c r="H15" s="471"/>
      <c r="I15" s="471"/>
      <c r="J15" s="471"/>
      <c r="K15" s="471"/>
      <c r="L15" s="471"/>
      <c r="M15" s="471"/>
      <c r="N15" s="471"/>
    </row>
    <row r="16" spans="2:14" x14ac:dyDescent="0.25">
      <c r="B16" s="232"/>
      <c r="C16" s="232"/>
      <c r="D16" s="232"/>
      <c r="E16" s="232"/>
      <c r="F16" s="232"/>
      <c r="G16" s="232"/>
      <c r="H16" s="232"/>
      <c r="I16" s="219"/>
      <c r="J16" s="219"/>
      <c r="K16" s="219"/>
      <c r="L16" s="219"/>
      <c r="M16" s="219"/>
      <c r="N16" s="219"/>
    </row>
    <row r="17" spans="2:14" x14ac:dyDescent="0.25">
      <c r="B17" s="265" t="s">
        <v>187</v>
      </c>
      <c r="C17" s="219"/>
      <c r="D17" s="219"/>
      <c r="E17" s="219"/>
      <c r="F17" s="219"/>
      <c r="G17" s="265" t="s">
        <v>188</v>
      </c>
      <c r="H17" s="219"/>
      <c r="I17" s="219"/>
      <c r="J17" s="219"/>
      <c r="K17" s="219"/>
      <c r="L17" s="219"/>
      <c r="M17" s="219"/>
      <c r="N17" s="219"/>
    </row>
    <row r="18" spans="2:14" x14ac:dyDescent="0.25">
      <c r="B18" s="8"/>
      <c r="C18" s="8"/>
      <c r="D18" s="8"/>
      <c r="E18" s="8"/>
      <c r="F18" s="8"/>
      <c r="G18" s="8"/>
      <c r="H18" s="8"/>
      <c r="I18" s="8"/>
      <c r="J18" s="8"/>
      <c r="K18" s="8"/>
      <c r="L18" s="8"/>
      <c r="M18" s="8"/>
      <c r="N18" s="8"/>
    </row>
    <row r="19" spans="2:14" x14ac:dyDescent="0.25">
      <c r="B19" s="8"/>
      <c r="C19" s="8"/>
      <c r="D19" s="8"/>
      <c r="E19" s="8"/>
      <c r="F19" s="8"/>
      <c r="G19" s="8"/>
      <c r="H19" s="8"/>
      <c r="I19" s="8"/>
      <c r="J19" s="8"/>
      <c r="K19" s="8"/>
      <c r="L19" s="8"/>
      <c r="M19" s="8"/>
      <c r="N19" s="8"/>
    </row>
    <row r="20" spans="2:14" x14ac:dyDescent="0.25">
      <c r="B20" s="8"/>
      <c r="C20" s="8"/>
      <c r="D20" s="8"/>
      <c r="E20" s="8"/>
      <c r="F20" s="8"/>
      <c r="G20" s="8"/>
      <c r="H20" s="8"/>
      <c r="I20" s="8"/>
      <c r="J20" s="8"/>
      <c r="K20" s="8"/>
      <c r="L20" s="8"/>
      <c r="M20" s="8"/>
      <c r="N20" s="8"/>
    </row>
    <row r="21" spans="2:14" x14ac:dyDescent="0.25">
      <c r="B21" s="8"/>
      <c r="C21" s="8"/>
      <c r="D21" s="8"/>
      <c r="E21" s="8"/>
      <c r="F21" s="8"/>
      <c r="G21" s="8"/>
      <c r="H21" s="8"/>
      <c r="I21" s="8"/>
      <c r="J21" s="8"/>
      <c r="K21" s="8"/>
      <c r="L21" s="8"/>
      <c r="M21" s="8"/>
      <c r="N21" s="8"/>
    </row>
    <row r="22" spans="2:14" x14ac:dyDescent="0.25">
      <c r="B22" s="8"/>
      <c r="C22" s="8"/>
      <c r="D22" s="8"/>
      <c r="E22" s="8"/>
      <c r="F22" s="8"/>
      <c r="G22" s="8"/>
      <c r="H22" s="8"/>
      <c r="I22" s="8"/>
      <c r="J22" s="8"/>
      <c r="K22" s="8"/>
      <c r="L22" s="8"/>
      <c r="M22" s="8"/>
      <c r="N22" s="8"/>
    </row>
    <row r="23" spans="2:14" x14ac:dyDescent="0.25">
      <c r="B23" s="8"/>
      <c r="C23" s="8"/>
      <c r="D23" s="8"/>
      <c r="E23" s="8"/>
      <c r="F23" s="8"/>
      <c r="G23" s="8"/>
      <c r="H23" s="8"/>
      <c r="I23" s="8"/>
      <c r="J23" s="8"/>
      <c r="K23" s="8"/>
      <c r="L23" s="8"/>
      <c r="M23" s="8"/>
      <c r="N23" s="8"/>
    </row>
    <row r="24" spans="2:14" x14ac:dyDescent="0.25">
      <c r="B24" s="8"/>
      <c r="C24" s="8"/>
      <c r="D24" s="8"/>
      <c r="E24" s="8"/>
      <c r="F24" s="8"/>
      <c r="G24" s="8"/>
      <c r="H24" s="8"/>
      <c r="I24" s="8"/>
      <c r="J24" s="8"/>
      <c r="K24" s="8"/>
      <c r="L24" s="8"/>
      <c r="M24" s="8"/>
      <c r="N24" s="8"/>
    </row>
    <row r="25" spans="2:14" x14ac:dyDescent="0.25">
      <c r="B25" s="8"/>
      <c r="C25" s="8"/>
      <c r="D25" s="8"/>
      <c r="E25" s="8"/>
      <c r="F25" s="8"/>
      <c r="G25" s="8"/>
      <c r="H25" s="8"/>
      <c r="I25" s="8"/>
      <c r="J25" s="8"/>
      <c r="K25" s="8"/>
      <c r="L25" s="8"/>
      <c r="M25" s="8"/>
      <c r="N25" s="8"/>
    </row>
    <row r="26" spans="2:14" x14ac:dyDescent="0.25">
      <c r="B26" s="8"/>
      <c r="C26" s="8"/>
      <c r="D26" s="8"/>
      <c r="E26" s="8"/>
      <c r="F26" s="8"/>
      <c r="G26" s="8"/>
      <c r="H26" s="8"/>
      <c r="I26" s="8"/>
      <c r="J26" s="8"/>
      <c r="K26" s="8"/>
      <c r="L26" s="8"/>
      <c r="M26" s="8"/>
      <c r="N26" s="8"/>
    </row>
    <row r="27" spans="2:14" x14ac:dyDescent="0.25">
      <c r="B27" s="8"/>
      <c r="C27" s="8"/>
      <c r="D27" s="8"/>
      <c r="E27" s="8"/>
      <c r="F27" s="8"/>
      <c r="G27" s="8"/>
      <c r="H27" s="8"/>
      <c r="I27" s="8"/>
      <c r="J27" s="8"/>
      <c r="K27" s="8"/>
      <c r="L27" s="8"/>
      <c r="M27" s="8"/>
      <c r="N27" s="8"/>
    </row>
    <row r="28" spans="2:14" x14ac:dyDescent="0.25">
      <c r="C28" s="6"/>
      <c r="D28" s="6"/>
      <c r="E28" s="6"/>
      <c r="F28" s="6"/>
    </row>
    <row r="29" spans="2:14" x14ac:dyDescent="0.25">
      <c r="C29" s="127"/>
      <c r="D29" s="105"/>
      <c r="E29" s="105"/>
      <c r="F29" s="105"/>
      <c r="G29" s="105"/>
      <c r="H29" s="6"/>
      <c r="I29" s="6"/>
      <c r="J29" s="6"/>
      <c r="K29" s="6"/>
    </row>
  </sheetData>
  <mergeCells count="2">
    <mergeCell ref="B14:N14"/>
    <mergeCell ref="B15:N1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C6C45-FD02-4888-8C5A-7376FB87083C}">
  <sheetPr>
    <tabColor theme="3" tint="0.749992370372631"/>
  </sheetPr>
  <dimension ref="A1:O54"/>
  <sheetViews>
    <sheetView showGridLines="0" zoomScale="110" zoomScaleNormal="110" workbookViewId="0">
      <selection activeCell="C13" sqref="C13"/>
    </sheetView>
  </sheetViews>
  <sheetFormatPr defaultRowHeight="15" x14ac:dyDescent="0.25"/>
  <cols>
    <col min="1" max="1" width="3.28515625" customWidth="1"/>
    <col min="2" max="2" width="23.85546875" customWidth="1"/>
    <col min="3" max="3" width="33.85546875" style="105" customWidth="1"/>
    <col min="4" max="6" width="24.28515625" style="105" customWidth="1"/>
    <col min="7" max="11" width="24.28515625" customWidth="1"/>
    <col min="12" max="15" width="19.5703125" customWidth="1"/>
    <col min="16" max="18" width="13.85546875" customWidth="1"/>
    <col min="19" max="22" width="18.42578125" customWidth="1"/>
    <col min="23" max="24" width="15.5703125" customWidth="1"/>
  </cols>
  <sheetData>
    <row r="1" spans="1:15" x14ac:dyDescent="0.25">
      <c r="H1" s="106"/>
      <c r="I1" s="106"/>
      <c r="J1" s="106"/>
      <c r="K1" s="106"/>
    </row>
    <row r="2" spans="1:15" x14ac:dyDescent="0.25">
      <c r="B2" s="14" t="s">
        <v>43</v>
      </c>
      <c r="C2" s="107"/>
      <c r="D2" s="107"/>
      <c r="E2" s="108"/>
      <c r="F2" s="109"/>
      <c r="H2" s="106"/>
      <c r="I2" s="106"/>
      <c r="J2" s="106"/>
      <c r="K2" s="106"/>
    </row>
    <row r="3" spans="1:15" ht="14.45" customHeight="1" x14ac:dyDescent="0.25">
      <c r="B3" s="110"/>
      <c r="C3" s="111"/>
      <c r="D3" s="111"/>
      <c r="E3" s="111"/>
      <c r="F3" s="111"/>
      <c r="G3" s="112"/>
      <c r="H3" s="106"/>
      <c r="I3" s="106"/>
      <c r="J3" s="106"/>
      <c r="K3" s="106"/>
    </row>
    <row r="4" spans="1:15" ht="14.45" customHeight="1" x14ac:dyDescent="0.25">
      <c r="B4" s="113" t="s">
        <v>189</v>
      </c>
      <c r="C4" s="113"/>
      <c r="D4" s="111"/>
      <c r="E4" s="111"/>
      <c r="F4" s="111"/>
      <c r="G4" s="112"/>
      <c r="H4" s="106"/>
      <c r="I4" s="106"/>
      <c r="J4" s="106"/>
      <c r="K4" s="106"/>
    </row>
    <row r="5" spans="1:15" ht="14.45" customHeight="1" x14ac:dyDescent="0.25">
      <c r="B5" s="112"/>
      <c r="C5" s="112"/>
      <c r="D5" s="111"/>
      <c r="E5" s="111"/>
      <c r="F5" s="111"/>
      <c r="G5" s="114"/>
      <c r="H5" s="106"/>
      <c r="I5" s="106"/>
      <c r="J5" s="106"/>
      <c r="K5" s="106"/>
    </row>
    <row r="6" spans="1:15" x14ac:dyDescent="0.25">
      <c r="B6" s="22" t="s">
        <v>50</v>
      </c>
      <c r="C6" s="20" t="s">
        <v>51</v>
      </c>
      <c r="F6" s="231"/>
      <c r="G6" s="148"/>
      <c r="H6" s="232"/>
      <c r="I6" s="232"/>
      <c r="J6" s="232"/>
      <c r="K6" s="232"/>
      <c r="L6" s="232"/>
      <c r="M6" s="232"/>
      <c r="N6" s="232"/>
      <c r="O6" s="232"/>
    </row>
    <row r="7" spans="1:15" x14ac:dyDescent="0.25">
      <c r="B7" s="232"/>
      <c r="C7" s="231"/>
      <c r="D7" s="231"/>
      <c r="E7" s="231"/>
      <c r="F7" s="231"/>
      <c r="G7" s="232"/>
      <c r="H7" s="232"/>
      <c r="I7" s="232"/>
      <c r="J7" s="232"/>
      <c r="K7" s="232"/>
      <c r="L7" s="231"/>
      <c r="M7" s="232"/>
      <c r="N7" s="232"/>
      <c r="O7" s="232"/>
    </row>
    <row r="8" spans="1:15" x14ac:dyDescent="0.25">
      <c r="A8" s="115"/>
      <c r="B8" s="22"/>
      <c r="C8" s="20"/>
      <c r="D8" s="20"/>
      <c r="E8" s="10"/>
      <c r="F8" s="20"/>
      <c r="G8" s="232"/>
      <c r="H8" s="232"/>
      <c r="I8" s="232"/>
      <c r="J8" s="232"/>
      <c r="K8" s="232"/>
      <c r="L8" s="231"/>
      <c r="M8" s="232"/>
      <c r="N8" s="232"/>
      <c r="O8" s="232"/>
    </row>
    <row r="9" spans="1:15" s="116" customFormat="1" ht="20.25" customHeight="1" thickBot="1" x14ac:dyDescent="0.3">
      <c r="B9" s="233"/>
      <c r="C9" s="233"/>
      <c r="D9" s="234" t="s">
        <v>52</v>
      </c>
      <c r="E9" s="233"/>
      <c r="F9" s="233"/>
      <c r="G9" s="233"/>
      <c r="H9" s="234" t="s">
        <v>53</v>
      </c>
      <c r="I9" s="233"/>
      <c r="J9" s="233"/>
      <c r="K9" s="233"/>
      <c r="L9" s="235" t="s">
        <v>54</v>
      </c>
      <c r="M9" s="233"/>
      <c r="N9" s="233"/>
      <c r="O9" s="233"/>
    </row>
    <row r="10" spans="1:15" ht="15.75" thickBot="1" x14ac:dyDescent="0.3">
      <c r="B10" s="236"/>
      <c r="C10" s="237" t="s">
        <v>182</v>
      </c>
      <c r="D10" s="238">
        <v>2025</v>
      </c>
      <c r="E10" s="239" t="s">
        <v>55</v>
      </c>
      <c r="F10" s="239" t="s">
        <v>56</v>
      </c>
      <c r="G10" s="240" t="s">
        <v>57</v>
      </c>
      <c r="H10" s="238">
        <v>2025</v>
      </c>
      <c r="I10" s="239" t="s">
        <v>55</v>
      </c>
      <c r="J10" s="239" t="s">
        <v>56</v>
      </c>
      <c r="K10" s="240" t="s">
        <v>57</v>
      </c>
      <c r="L10" s="238">
        <v>2025</v>
      </c>
      <c r="M10" s="239" t="s">
        <v>55</v>
      </c>
      <c r="N10" s="239" t="s">
        <v>56</v>
      </c>
      <c r="O10" s="240" t="s">
        <v>57</v>
      </c>
    </row>
    <row r="11" spans="1:15" x14ac:dyDescent="0.25">
      <c r="B11" s="472" t="s">
        <v>190</v>
      </c>
      <c r="C11" s="473"/>
      <c r="D11" s="370"/>
      <c r="E11" s="371"/>
      <c r="F11" s="371"/>
      <c r="G11" s="372"/>
      <c r="H11" s="370"/>
      <c r="I11" s="371"/>
      <c r="J11" s="371"/>
      <c r="K11" s="372"/>
      <c r="L11" s="373"/>
      <c r="M11" s="371"/>
      <c r="N11" s="371"/>
      <c r="O11" s="372"/>
    </row>
    <row r="12" spans="1:15" x14ac:dyDescent="0.25">
      <c r="B12" s="241" t="s">
        <v>191</v>
      </c>
      <c r="C12" s="242" t="s">
        <v>280</v>
      </c>
      <c r="D12" s="345"/>
      <c r="E12" s="346"/>
      <c r="F12" s="346"/>
      <c r="G12" s="347"/>
      <c r="H12" s="345"/>
      <c r="I12" s="346"/>
      <c r="J12" s="346"/>
      <c r="K12" s="347"/>
      <c r="L12" s="345"/>
      <c r="M12" s="346"/>
      <c r="N12" s="346"/>
      <c r="O12" s="347"/>
    </row>
    <row r="13" spans="1:15" x14ac:dyDescent="0.25">
      <c r="B13" s="243">
        <v>5000</v>
      </c>
      <c r="C13" s="244">
        <v>0.04</v>
      </c>
      <c r="D13" s="245">
        <f>IF(D11="",0,MAX(0,MIN(D11,$B$13)*$C$13))</f>
        <v>0</v>
      </c>
      <c r="E13" s="246">
        <f t="shared" ref="E13:O13" si="0">IF(E11="",0,MAX(0,MIN(E11,$B$13)*$C$13))</f>
        <v>0</v>
      </c>
      <c r="F13" s="246">
        <f t="shared" si="0"/>
        <v>0</v>
      </c>
      <c r="G13" s="247">
        <f t="shared" si="0"/>
        <v>0</v>
      </c>
      <c r="H13" s="245">
        <f t="shared" si="0"/>
        <v>0</v>
      </c>
      <c r="I13" s="246">
        <f t="shared" si="0"/>
        <v>0</v>
      </c>
      <c r="J13" s="246">
        <f t="shared" si="0"/>
        <v>0</v>
      </c>
      <c r="K13" s="247">
        <f t="shared" si="0"/>
        <v>0</v>
      </c>
      <c r="L13" s="245">
        <f t="shared" si="0"/>
        <v>0</v>
      </c>
      <c r="M13" s="246">
        <f t="shared" si="0"/>
        <v>0</v>
      </c>
      <c r="N13" s="246">
        <f t="shared" si="0"/>
        <v>0</v>
      </c>
      <c r="O13" s="247">
        <f t="shared" si="0"/>
        <v>0</v>
      </c>
    </row>
    <row r="14" spans="1:15" x14ac:dyDescent="0.25">
      <c r="B14" s="243">
        <v>10000</v>
      </c>
      <c r="C14" s="244">
        <v>2.5000000000000001E-2</v>
      </c>
      <c r="D14" s="245">
        <f>IF(D11="",0,MAX(0,MIN(D$11,$B14)-$B13)*$C14)</f>
        <v>0</v>
      </c>
      <c r="E14" s="246">
        <f t="shared" ref="E14:O14" si="1">IF(E11="",0,MAX(0,MIN(E$11,$B14)-$B13)*$C14)</f>
        <v>0</v>
      </c>
      <c r="F14" s="246">
        <f t="shared" si="1"/>
        <v>0</v>
      </c>
      <c r="G14" s="247">
        <f t="shared" si="1"/>
        <v>0</v>
      </c>
      <c r="H14" s="245">
        <f t="shared" si="1"/>
        <v>0</v>
      </c>
      <c r="I14" s="246">
        <f t="shared" si="1"/>
        <v>0</v>
      </c>
      <c r="J14" s="246">
        <f t="shared" si="1"/>
        <v>0</v>
      </c>
      <c r="K14" s="247">
        <f t="shared" si="1"/>
        <v>0</v>
      </c>
      <c r="L14" s="245">
        <f t="shared" si="1"/>
        <v>0</v>
      </c>
      <c r="M14" s="246">
        <f t="shared" si="1"/>
        <v>0</v>
      </c>
      <c r="N14" s="246">
        <f t="shared" si="1"/>
        <v>0</v>
      </c>
      <c r="O14" s="247">
        <f t="shared" si="1"/>
        <v>0</v>
      </c>
    </row>
    <row r="15" spans="1:15" x14ac:dyDescent="0.25">
      <c r="B15" s="243">
        <v>100000</v>
      </c>
      <c r="C15" s="244">
        <v>0.01</v>
      </c>
      <c r="D15" s="245">
        <f>IF(D11="",0,MAX(0,MIN(D$11,$B15)-$B14)*$C15)</f>
        <v>0</v>
      </c>
      <c r="E15" s="246">
        <f t="shared" ref="E15:O15" si="2">IF(E11="",0,MAX(0,MIN(E$11,$B15)-$B14)*$C15)</f>
        <v>0</v>
      </c>
      <c r="F15" s="246">
        <f t="shared" si="2"/>
        <v>0</v>
      </c>
      <c r="G15" s="247">
        <f t="shared" si="2"/>
        <v>0</v>
      </c>
      <c r="H15" s="245">
        <f t="shared" si="2"/>
        <v>0</v>
      </c>
      <c r="I15" s="246">
        <f>IF(I11="",0,MAX(0,MIN(I$11,$B15)-$B14)*$C15)</f>
        <v>0</v>
      </c>
      <c r="J15" s="246">
        <f t="shared" si="2"/>
        <v>0</v>
      </c>
      <c r="K15" s="247">
        <f t="shared" si="2"/>
        <v>0</v>
      </c>
      <c r="L15" s="245">
        <f t="shared" si="2"/>
        <v>0</v>
      </c>
      <c r="M15" s="246">
        <f t="shared" si="2"/>
        <v>0</v>
      </c>
      <c r="N15" s="246">
        <f t="shared" si="2"/>
        <v>0</v>
      </c>
      <c r="O15" s="247">
        <f t="shared" si="2"/>
        <v>0</v>
      </c>
    </row>
    <row r="16" spans="1:15" x14ac:dyDescent="0.25">
      <c r="B16" s="243">
        <v>250000</v>
      </c>
      <c r="C16" s="244">
        <v>5.0000000000000001E-3</v>
      </c>
      <c r="D16" s="245">
        <f>IF(D11="",0,MAX(0,MIN(D$11,$B16)-$B15)*$C16)</f>
        <v>0</v>
      </c>
      <c r="E16" s="246">
        <f t="shared" ref="E16:O16" si="3">IF(E11="",0,MAX(0,MIN(E$11,$B16)-$B15)*$C16)</f>
        <v>0</v>
      </c>
      <c r="F16" s="246">
        <f t="shared" si="3"/>
        <v>0</v>
      </c>
      <c r="G16" s="247">
        <f t="shared" si="3"/>
        <v>0</v>
      </c>
      <c r="H16" s="245">
        <f t="shared" si="3"/>
        <v>0</v>
      </c>
      <c r="I16" s="246">
        <f t="shared" si="3"/>
        <v>0</v>
      </c>
      <c r="J16" s="246">
        <f t="shared" si="3"/>
        <v>0</v>
      </c>
      <c r="K16" s="247">
        <f t="shared" si="3"/>
        <v>0</v>
      </c>
      <c r="L16" s="245">
        <f t="shared" si="3"/>
        <v>0</v>
      </c>
      <c r="M16" s="246">
        <f t="shared" si="3"/>
        <v>0</v>
      </c>
      <c r="N16" s="246">
        <f t="shared" si="3"/>
        <v>0</v>
      </c>
      <c r="O16" s="247">
        <f t="shared" si="3"/>
        <v>0</v>
      </c>
    </row>
    <row r="17" spans="2:15" x14ac:dyDescent="0.25">
      <c r="B17" s="248"/>
      <c r="C17" s="244">
        <v>2.5000000000000001E-3</v>
      </c>
      <c r="D17" s="245">
        <f>IF(D11="",0,MAX(0,(D$11-$B16)*$C17))</f>
        <v>0</v>
      </c>
      <c r="E17" s="246">
        <f t="shared" ref="E17:O17" si="4">IF(E11="",0,MAX(0,(E$11-$B16)*$C17))</f>
        <v>0</v>
      </c>
      <c r="F17" s="246">
        <f t="shared" si="4"/>
        <v>0</v>
      </c>
      <c r="G17" s="247">
        <f t="shared" si="4"/>
        <v>0</v>
      </c>
      <c r="H17" s="245">
        <f t="shared" si="4"/>
        <v>0</v>
      </c>
      <c r="I17" s="246">
        <f t="shared" si="4"/>
        <v>0</v>
      </c>
      <c r="J17" s="246">
        <f t="shared" si="4"/>
        <v>0</v>
      </c>
      <c r="K17" s="247">
        <f t="shared" si="4"/>
        <v>0</v>
      </c>
      <c r="L17" s="245">
        <f t="shared" si="4"/>
        <v>0</v>
      </c>
      <c r="M17" s="246">
        <f t="shared" si="4"/>
        <v>0</v>
      </c>
      <c r="N17" s="246">
        <f t="shared" si="4"/>
        <v>0</v>
      </c>
      <c r="O17" s="247">
        <f t="shared" si="4"/>
        <v>0</v>
      </c>
    </row>
    <row r="18" spans="2:15" x14ac:dyDescent="0.25">
      <c r="B18" s="472" t="s">
        <v>192</v>
      </c>
      <c r="C18" s="473"/>
      <c r="D18" s="249"/>
      <c r="E18" s="250"/>
      <c r="F18" s="250"/>
      <c r="G18" s="251"/>
      <c r="H18" s="249"/>
      <c r="I18" s="250"/>
      <c r="J18" s="250"/>
      <c r="K18" s="251"/>
      <c r="L18" s="249"/>
      <c r="M18" s="250"/>
      <c r="N18" s="250"/>
      <c r="O18" s="251"/>
    </row>
    <row r="19" spans="2:15" ht="15.75" thickBot="1" x14ac:dyDescent="0.3">
      <c r="B19" s="474" t="s">
        <v>175</v>
      </c>
      <c r="C19" s="475"/>
      <c r="D19" s="252">
        <f>SUM(D13:D17)*D18</f>
        <v>0</v>
      </c>
      <c r="E19" s="253">
        <f t="shared" ref="E19:K19" si="5">SUM(E13:E17)*E18</f>
        <v>0</v>
      </c>
      <c r="F19" s="253">
        <f t="shared" si="5"/>
        <v>0</v>
      </c>
      <c r="G19" s="254">
        <f>SUM(G13:G17)*G18</f>
        <v>0</v>
      </c>
      <c r="H19" s="252">
        <f t="shared" si="5"/>
        <v>0</v>
      </c>
      <c r="I19" s="253">
        <f>SUM(I13:I17)*I18</f>
        <v>0</v>
      </c>
      <c r="J19" s="253">
        <f t="shared" si="5"/>
        <v>0</v>
      </c>
      <c r="K19" s="254">
        <f t="shared" si="5"/>
        <v>0</v>
      </c>
      <c r="L19" s="252">
        <f t="shared" ref="L19:N19" si="6">SUM(L13:L17)*L18</f>
        <v>0</v>
      </c>
      <c r="M19" s="253">
        <f t="shared" si="6"/>
        <v>0</v>
      </c>
      <c r="N19" s="253">
        <f t="shared" si="6"/>
        <v>0</v>
      </c>
      <c r="O19" s="254">
        <f>SUM(O13:O17)*O18</f>
        <v>0</v>
      </c>
    </row>
    <row r="20" spans="2:15" ht="18.95" customHeight="1" x14ac:dyDescent="0.25">
      <c r="B20" s="258" t="s">
        <v>279</v>
      </c>
      <c r="C20" s="256"/>
      <c r="D20" s="256"/>
      <c r="E20" s="256"/>
      <c r="F20" s="257"/>
      <c r="G20" s="255"/>
      <c r="H20" s="256"/>
      <c r="I20" s="256"/>
      <c r="J20" s="256"/>
      <c r="K20" s="232"/>
      <c r="L20" s="219"/>
      <c r="M20" s="219"/>
      <c r="N20" s="219"/>
      <c r="O20" s="232"/>
    </row>
    <row r="21" spans="2:15" x14ac:dyDescent="0.25">
      <c r="C21" s="259"/>
      <c r="D21" s="259"/>
      <c r="E21" s="259"/>
      <c r="F21" s="260"/>
      <c r="G21" s="255"/>
      <c r="H21" s="259"/>
      <c r="I21" s="261"/>
      <c r="J21" s="262"/>
      <c r="K21" s="232"/>
      <c r="L21" s="219"/>
      <c r="M21" s="219"/>
      <c r="N21" s="219"/>
      <c r="O21" s="232"/>
    </row>
    <row r="22" spans="2:15" x14ac:dyDescent="0.25">
      <c r="B22" s="232"/>
      <c r="C22" s="263"/>
      <c r="D22" s="263"/>
      <c r="E22" s="263"/>
      <c r="F22" s="264"/>
      <c r="G22" s="232"/>
      <c r="H22" s="228"/>
      <c r="I22" s="261"/>
      <c r="J22" s="262"/>
      <c r="K22" s="232"/>
      <c r="L22" s="219"/>
      <c r="M22" s="219"/>
      <c r="N22" s="219"/>
      <c r="O22" s="232"/>
    </row>
    <row r="23" spans="2:15" x14ac:dyDescent="0.25">
      <c r="B23" s="265" t="s">
        <v>187</v>
      </c>
      <c r="C23" s="219"/>
      <c r="D23" s="219"/>
      <c r="E23" s="219"/>
      <c r="F23" s="219"/>
      <c r="G23" s="265" t="s">
        <v>188</v>
      </c>
      <c r="H23" s="228"/>
      <c r="I23" s="261"/>
      <c r="J23" s="262"/>
      <c r="K23" s="232"/>
      <c r="L23" s="219"/>
      <c r="M23" s="219"/>
      <c r="N23" s="219"/>
      <c r="O23" s="232"/>
    </row>
    <row r="24" spans="2:15" x14ac:dyDescent="0.25">
      <c r="B24" s="228"/>
      <c r="C24" s="228"/>
      <c r="D24" s="228"/>
      <c r="E24" s="228"/>
      <c r="F24" s="264"/>
      <c r="G24" s="228"/>
      <c r="H24" s="228"/>
      <c r="I24" s="261"/>
      <c r="J24" s="262"/>
      <c r="K24" s="232"/>
      <c r="L24" s="219"/>
      <c r="M24" s="219"/>
      <c r="N24" s="219"/>
      <c r="O24" s="232"/>
    </row>
    <row r="25" spans="2:15" x14ac:dyDescent="0.25">
      <c r="H25" s="219"/>
      <c r="I25" s="219"/>
      <c r="J25" s="219"/>
      <c r="K25" s="219"/>
      <c r="L25" s="228"/>
      <c r="M25" s="228"/>
      <c r="N25" s="228"/>
      <c r="O25" s="232"/>
    </row>
    <row r="26" spans="2:15" x14ac:dyDescent="0.25">
      <c r="B26" s="121"/>
      <c r="C26" s="121"/>
      <c r="D26" s="121"/>
      <c r="E26" s="122"/>
      <c r="F26" s="121"/>
      <c r="G26" s="121"/>
      <c r="H26" s="121"/>
      <c r="I26" s="121"/>
      <c r="J26" s="122"/>
      <c r="L26" s="7"/>
      <c r="M26" s="7"/>
      <c r="N26" s="7"/>
    </row>
    <row r="27" spans="2:15" x14ac:dyDescent="0.25">
      <c r="L27" s="7"/>
      <c r="M27" s="7"/>
      <c r="N27" s="7"/>
    </row>
    <row r="28" spans="2:15" x14ac:dyDescent="0.25">
      <c r="L28" s="7"/>
      <c r="M28" s="7"/>
      <c r="N28" s="7"/>
    </row>
    <row r="29" spans="2:15" x14ac:dyDescent="0.25">
      <c r="L29" s="7"/>
      <c r="M29" s="7"/>
      <c r="N29" s="7"/>
    </row>
    <row r="30" spans="2:15" x14ac:dyDescent="0.25">
      <c r="L30" s="7"/>
      <c r="M30" s="7"/>
      <c r="N30" s="7"/>
    </row>
    <row r="31" spans="2:15" x14ac:dyDescent="0.25">
      <c r="L31" s="7"/>
      <c r="M31" s="7"/>
      <c r="N31" s="7"/>
    </row>
    <row r="32" spans="2:15" x14ac:dyDescent="0.25">
      <c r="L32" s="7"/>
      <c r="M32" s="7"/>
      <c r="N32" s="7"/>
    </row>
    <row r="33" spans="2:14" x14ac:dyDescent="0.25">
      <c r="L33" s="7"/>
      <c r="M33" s="7"/>
      <c r="N33" s="7"/>
    </row>
    <row r="34" spans="2:14" x14ac:dyDescent="0.25">
      <c r="L34" s="7"/>
      <c r="M34" s="7"/>
      <c r="N34" s="7"/>
    </row>
    <row r="35" spans="2:14" x14ac:dyDescent="0.25">
      <c r="L35" s="7"/>
      <c r="M35" s="7"/>
      <c r="N35" s="7"/>
    </row>
    <row r="36" spans="2:14" x14ac:dyDescent="0.25">
      <c r="L36" s="7"/>
      <c r="M36" s="7"/>
      <c r="N36" s="7"/>
    </row>
    <row r="37" spans="2:14" x14ac:dyDescent="0.25">
      <c r="L37" s="7"/>
      <c r="M37" s="7"/>
      <c r="N37" s="7"/>
    </row>
    <row r="38" spans="2:14" x14ac:dyDescent="0.25">
      <c r="L38" s="8"/>
      <c r="M38" s="8"/>
      <c r="N38" s="8"/>
    </row>
    <row r="39" spans="2:14" x14ac:dyDescent="0.25">
      <c r="L39" s="8"/>
      <c r="M39" s="8"/>
      <c r="N39" s="8"/>
    </row>
    <row r="42" spans="2:14" x14ac:dyDescent="0.25">
      <c r="B42" s="120"/>
      <c r="D42" s="123"/>
    </row>
    <row r="43" spans="2:14" x14ac:dyDescent="0.25">
      <c r="B43" s="105"/>
      <c r="D43" s="123"/>
    </row>
    <row r="44" spans="2:14" x14ac:dyDescent="0.25">
      <c r="E44" s="124"/>
    </row>
    <row r="46" spans="2:14" ht="18.75" x14ac:dyDescent="0.3">
      <c r="B46" s="125"/>
    </row>
    <row r="47" spans="2:14" ht="18.75" x14ac:dyDescent="0.3">
      <c r="B47" s="125"/>
      <c r="C47" s="126"/>
      <c r="E47" s="124"/>
    </row>
    <row r="48" spans="2:14" x14ac:dyDescent="0.25">
      <c r="B48" s="127"/>
    </row>
    <row r="49" spans="2:5" ht="18.600000000000001" customHeight="1" x14ac:dyDescent="0.25">
      <c r="B49" s="120"/>
      <c r="D49" s="123"/>
    </row>
    <row r="50" spans="2:5" ht="18.600000000000001" customHeight="1" x14ac:dyDescent="0.25">
      <c r="B50" s="120"/>
      <c r="D50" s="128"/>
    </row>
    <row r="51" spans="2:5" x14ac:dyDescent="0.25">
      <c r="B51" s="120"/>
      <c r="D51" s="123"/>
    </row>
    <row r="52" spans="2:5" x14ac:dyDescent="0.25">
      <c r="B52" s="120"/>
      <c r="D52" s="123"/>
    </row>
    <row r="53" spans="2:5" x14ac:dyDescent="0.25">
      <c r="B53" s="105"/>
      <c r="D53" s="123"/>
    </row>
    <row r="54" spans="2:5" x14ac:dyDescent="0.25">
      <c r="E54" s="124"/>
    </row>
  </sheetData>
  <mergeCells count="3">
    <mergeCell ref="B11:C11"/>
    <mergeCell ref="B18:C18"/>
    <mergeCell ref="B19:C1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3B0B7-84CB-438C-A239-955FC27C9838}">
  <sheetPr>
    <tabColor theme="3" tint="0.499984740745262"/>
  </sheetPr>
  <dimension ref="B1:O70"/>
  <sheetViews>
    <sheetView showGridLines="0" zoomScale="80" zoomScaleNormal="80" workbookViewId="0">
      <selection activeCell="B26" sqref="B26"/>
    </sheetView>
  </sheetViews>
  <sheetFormatPr defaultRowHeight="15" x14ac:dyDescent="0.25"/>
  <cols>
    <col min="1" max="1" width="3.140625" customWidth="1"/>
    <col min="2" max="2" width="41" customWidth="1"/>
    <col min="3" max="3" width="39.42578125" customWidth="1"/>
    <col min="4" max="15" width="19.28515625" customWidth="1"/>
  </cols>
  <sheetData>
    <row r="1" spans="2:15" x14ac:dyDescent="0.25">
      <c r="H1" s="8"/>
      <c r="I1" s="8"/>
      <c r="J1" s="8"/>
      <c r="K1" s="8"/>
      <c r="L1" s="8"/>
      <c r="M1" s="8"/>
      <c r="N1" s="8"/>
    </row>
    <row r="2" spans="2:15" x14ac:dyDescent="0.25">
      <c r="B2" s="14" t="s">
        <v>43</v>
      </c>
      <c r="C2" s="108"/>
      <c r="D2" s="109"/>
      <c r="H2" s="8"/>
      <c r="I2" s="8"/>
      <c r="J2" s="8"/>
      <c r="K2" s="8"/>
      <c r="L2" s="8"/>
      <c r="M2" s="8"/>
      <c r="N2" s="8"/>
    </row>
    <row r="3" spans="2:15" x14ac:dyDescent="0.25">
      <c r="B3" s="110"/>
      <c r="C3" s="111"/>
      <c r="D3" s="111"/>
      <c r="E3" s="111"/>
      <c r="F3" s="111"/>
      <c r="G3" s="112"/>
      <c r="H3" s="8"/>
      <c r="I3" s="8"/>
      <c r="J3" s="8"/>
      <c r="K3" s="8"/>
      <c r="L3" s="8"/>
      <c r="M3" s="8"/>
      <c r="N3" s="8"/>
    </row>
    <row r="4" spans="2:15" x14ac:dyDescent="0.25">
      <c r="B4" s="113" t="s">
        <v>193</v>
      </c>
      <c r="C4" s="113"/>
      <c r="D4" s="111"/>
      <c r="E4" s="111"/>
      <c r="F4" s="111"/>
      <c r="G4" s="112"/>
      <c r="H4" s="8"/>
      <c r="I4" s="8"/>
      <c r="J4" s="8"/>
      <c r="K4" s="8"/>
      <c r="L4" s="8"/>
      <c r="M4" s="8"/>
      <c r="N4" s="8"/>
    </row>
    <row r="5" spans="2:15" x14ac:dyDescent="0.25">
      <c r="B5" s="112"/>
      <c r="C5" s="112"/>
      <c r="D5" s="111"/>
      <c r="E5" s="111"/>
      <c r="F5" s="111"/>
      <c r="G5" s="114"/>
      <c r="H5" s="8"/>
      <c r="I5" s="8"/>
      <c r="J5" s="8"/>
      <c r="K5" s="8"/>
      <c r="L5" s="8"/>
      <c r="M5" s="8"/>
      <c r="N5" s="8"/>
    </row>
    <row r="6" spans="2:15" x14ac:dyDescent="0.25">
      <c r="B6" s="22" t="s">
        <v>50</v>
      </c>
      <c r="C6" s="20" t="s">
        <v>51</v>
      </c>
      <c r="E6" s="20"/>
      <c r="F6" s="232"/>
      <c r="G6" s="148"/>
      <c r="H6" s="219"/>
      <c r="I6" s="219"/>
      <c r="J6" s="219"/>
      <c r="K6" s="219"/>
      <c r="L6" s="219"/>
      <c r="M6" s="219"/>
      <c r="N6" s="219"/>
      <c r="O6" s="232"/>
    </row>
    <row r="7" spans="2:15" x14ac:dyDescent="0.25">
      <c r="B7" s="219"/>
      <c r="C7" s="219"/>
      <c r="D7" s="219"/>
      <c r="E7" s="219"/>
      <c r="F7" s="219"/>
      <c r="G7" s="219"/>
      <c r="H7" s="219"/>
      <c r="I7" s="219"/>
      <c r="J7" s="219"/>
      <c r="K7" s="219"/>
      <c r="L7" s="219"/>
      <c r="M7" s="219"/>
      <c r="N7" s="219"/>
      <c r="O7" s="232"/>
    </row>
    <row r="8" spans="2:15" x14ac:dyDescent="0.25">
      <c r="B8" s="219"/>
      <c r="C8" s="219"/>
      <c r="D8" s="219"/>
      <c r="E8" s="219"/>
      <c r="F8" s="219"/>
      <c r="G8" s="219"/>
      <c r="H8" s="219"/>
      <c r="I8" s="219"/>
      <c r="J8" s="219"/>
      <c r="K8" s="219"/>
      <c r="L8" s="219"/>
      <c r="M8" s="219"/>
      <c r="N8" s="219"/>
      <c r="O8" s="232"/>
    </row>
    <row r="9" spans="2:15" s="116" customFormat="1" ht="20.25" customHeight="1" thickBot="1" x14ac:dyDescent="0.3">
      <c r="B9" s="233"/>
      <c r="C9" s="233"/>
      <c r="D9" s="234" t="s">
        <v>52</v>
      </c>
      <c r="E9" s="233"/>
      <c r="F9" s="233"/>
      <c r="G9" s="233"/>
      <c r="H9" s="234" t="s">
        <v>53</v>
      </c>
      <c r="I9" s="233"/>
      <c r="J9" s="233"/>
      <c r="K9" s="233"/>
      <c r="L9" s="234" t="s">
        <v>54</v>
      </c>
      <c r="M9" s="233"/>
      <c r="N9" s="233"/>
      <c r="O9" s="266"/>
    </row>
    <row r="10" spans="2:15" ht="15.75" thickBot="1" x14ac:dyDescent="0.3">
      <c r="B10" s="267"/>
      <c r="C10" s="268" t="s">
        <v>182</v>
      </c>
      <c r="D10" s="238">
        <v>2025</v>
      </c>
      <c r="E10" s="239" t="s">
        <v>55</v>
      </c>
      <c r="F10" s="239" t="s">
        <v>56</v>
      </c>
      <c r="G10" s="240" t="s">
        <v>57</v>
      </c>
      <c r="H10" s="238">
        <v>2025</v>
      </c>
      <c r="I10" s="239" t="s">
        <v>55</v>
      </c>
      <c r="J10" s="239" t="s">
        <v>56</v>
      </c>
      <c r="K10" s="240" t="s">
        <v>57</v>
      </c>
      <c r="L10" s="238">
        <v>2025</v>
      </c>
      <c r="M10" s="239" t="s">
        <v>55</v>
      </c>
      <c r="N10" s="239" t="s">
        <v>56</v>
      </c>
      <c r="O10" s="240" t="s">
        <v>57</v>
      </c>
    </row>
    <row r="11" spans="2:15" x14ac:dyDescent="0.25">
      <c r="B11" s="269"/>
      <c r="C11" s="270" t="s">
        <v>194</v>
      </c>
      <c r="D11" s="271"/>
      <c r="E11" s="272"/>
      <c r="F11" s="272"/>
      <c r="G11" s="273"/>
      <c r="H11" s="271"/>
      <c r="I11" s="272"/>
      <c r="J11" s="272"/>
      <c r="K11" s="273"/>
      <c r="L11" s="271"/>
      <c r="M11" s="272"/>
      <c r="N11" s="272"/>
      <c r="O11" s="273"/>
    </row>
    <row r="12" spans="2:15" x14ac:dyDescent="0.25">
      <c r="B12" s="269"/>
      <c r="C12" s="270" t="s">
        <v>195</v>
      </c>
      <c r="D12" s="274"/>
      <c r="E12" s="275"/>
      <c r="F12" s="275"/>
      <c r="G12" s="276"/>
      <c r="H12" s="274"/>
      <c r="I12" s="275"/>
      <c r="J12" s="275"/>
      <c r="K12" s="276"/>
      <c r="L12" s="274"/>
      <c r="M12" s="275"/>
      <c r="N12" s="275"/>
      <c r="O12" s="276"/>
    </row>
    <row r="13" spans="2:15" x14ac:dyDescent="0.25">
      <c r="B13" s="269"/>
      <c r="C13" s="270" t="s">
        <v>196</v>
      </c>
      <c r="D13" s="274"/>
      <c r="E13" s="275"/>
      <c r="F13" s="275"/>
      <c r="G13" s="276"/>
      <c r="H13" s="274"/>
      <c r="I13" s="275"/>
      <c r="J13" s="275"/>
      <c r="K13" s="276"/>
      <c r="L13" s="274"/>
      <c r="M13" s="275"/>
      <c r="N13" s="275"/>
      <c r="O13" s="276"/>
    </row>
    <row r="14" spans="2:15" x14ac:dyDescent="0.25">
      <c r="B14" s="269"/>
      <c r="C14" s="270" t="s">
        <v>197</v>
      </c>
      <c r="D14" s="274"/>
      <c r="E14" s="275"/>
      <c r="F14" s="275"/>
      <c r="G14" s="276"/>
      <c r="H14" s="274"/>
      <c r="I14" s="275"/>
      <c r="J14" s="275"/>
      <c r="K14" s="276"/>
      <c r="L14" s="274"/>
      <c r="M14" s="275"/>
      <c r="N14" s="275"/>
      <c r="O14" s="276"/>
    </row>
    <row r="15" spans="2:15" x14ac:dyDescent="0.25">
      <c r="B15" s="269"/>
      <c r="C15" s="277" t="s">
        <v>198</v>
      </c>
      <c r="D15" s="245">
        <f>SUM(D11:D14)</f>
        <v>0</v>
      </c>
      <c r="E15" s="246">
        <f>SUM(E11:E14)</f>
        <v>0</v>
      </c>
      <c r="F15" s="246">
        <f t="shared" ref="F15:K15" si="0">SUM(F11:F14)</f>
        <v>0</v>
      </c>
      <c r="G15" s="247">
        <f t="shared" si="0"/>
        <v>0</v>
      </c>
      <c r="H15" s="245">
        <f t="shared" si="0"/>
        <v>0</v>
      </c>
      <c r="I15" s="246">
        <f t="shared" si="0"/>
        <v>0</v>
      </c>
      <c r="J15" s="246">
        <f>SUM(J11:J14)</f>
        <v>0</v>
      </c>
      <c r="K15" s="247">
        <f t="shared" si="0"/>
        <v>0</v>
      </c>
      <c r="L15" s="245">
        <f>SUM(L11:L14)</f>
        <v>0</v>
      </c>
      <c r="M15" s="246">
        <f t="shared" ref="M15:N15" si="1">SUM(M11:M14)</f>
        <v>0</v>
      </c>
      <c r="N15" s="246">
        <f t="shared" si="1"/>
        <v>0</v>
      </c>
      <c r="O15" s="247">
        <f>SUM(O11:O14)</f>
        <v>0</v>
      </c>
    </row>
    <row r="16" spans="2:15" x14ac:dyDescent="0.25">
      <c r="B16" s="241" t="s">
        <v>191</v>
      </c>
      <c r="C16" s="242" t="s">
        <v>280</v>
      </c>
      <c r="D16" s="278"/>
      <c r="E16" s="279"/>
      <c r="F16" s="279"/>
      <c r="G16" s="280"/>
      <c r="H16" s="278"/>
      <c r="I16" s="279"/>
      <c r="J16" s="279"/>
      <c r="K16" s="280"/>
      <c r="L16" s="278"/>
      <c r="M16" s="279"/>
      <c r="N16" s="279"/>
      <c r="O16" s="280"/>
    </row>
    <row r="17" spans="2:15" x14ac:dyDescent="0.25">
      <c r="B17" s="243">
        <v>2500</v>
      </c>
      <c r="C17" s="244">
        <v>0.1</v>
      </c>
      <c r="D17" s="245">
        <f>MAX(0,MIN(D15,$B$17)*$C$17)</f>
        <v>0</v>
      </c>
      <c r="E17" s="246">
        <f t="shared" ref="E17:O17" si="2">MAX(0,MIN(E15,$B$17)*$C$17)</f>
        <v>0</v>
      </c>
      <c r="F17" s="246">
        <f t="shared" si="2"/>
        <v>0</v>
      </c>
      <c r="G17" s="247">
        <f t="shared" si="2"/>
        <v>0</v>
      </c>
      <c r="H17" s="245">
        <f t="shared" si="2"/>
        <v>0</v>
      </c>
      <c r="I17" s="246">
        <f t="shared" si="2"/>
        <v>0</v>
      </c>
      <c r="J17" s="246">
        <f t="shared" si="2"/>
        <v>0</v>
      </c>
      <c r="K17" s="247">
        <f t="shared" si="2"/>
        <v>0</v>
      </c>
      <c r="L17" s="245">
        <f t="shared" si="2"/>
        <v>0</v>
      </c>
      <c r="M17" s="246">
        <f t="shared" si="2"/>
        <v>0</v>
      </c>
      <c r="N17" s="246">
        <f t="shared" si="2"/>
        <v>0</v>
      </c>
      <c r="O17" s="247">
        <f t="shared" si="2"/>
        <v>0</v>
      </c>
    </row>
    <row r="18" spans="2:15" x14ac:dyDescent="0.25">
      <c r="B18" s="243">
        <v>5000</v>
      </c>
      <c r="C18" s="244">
        <v>0.08</v>
      </c>
      <c r="D18" s="245">
        <f>MAX(0,MIN(D$15,$B18)-$B17)*$C18</f>
        <v>0</v>
      </c>
      <c r="E18" s="246">
        <f t="shared" ref="E18:O20" si="3">MAX(0,MIN(E$15,$B18)-$B17)*$C18</f>
        <v>0</v>
      </c>
      <c r="F18" s="246">
        <f t="shared" si="3"/>
        <v>0</v>
      </c>
      <c r="G18" s="247">
        <f t="shared" si="3"/>
        <v>0</v>
      </c>
      <c r="H18" s="245">
        <f t="shared" si="3"/>
        <v>0</v>
      </c>
      <c r="I18" s="246">
        <f t="shared" si="3"/>
        <v>0</v>
      </c>
      <c r="J18" s="246">
        <f t="shared" si="3"/>
        <v>0</v>
      </c>
      <c r="K18" s="247">
        <f t="shared" si="3"/>
        <v>0</v>
      </c>
      <c r="L18" s="245">
        <f t="shared" si="3"/>
        <v>0</v>
      </c>
      <c r="M18" s="246">
        <f>MAX(0,MIN(M$15,$B18)-$B17)*$C18</f>
        <v>0</v>
      </c>
      <c r="N18" s="246">
        <f t="shared" si="3"/>
        <v>0</v>
      </c>
      <c r="O18" s="247">
        <f t="shared" si="3"/>
        <v>0</v>
      </c>
    </row>
    <row r="19" spans="2:15" x14ac:dyDescent="0.25">
      <c r="B19" s="243">
        <v>25000</v>
      </c>
      <c r="C19" s="244">
        <v>0.06</v>
      </c>
      <c r="D19" s="245">
        <f>MAX(0,MIN(D$15,$B19)-$B18)*$C19</f>
        <v>0</v>
      </c>
      <c r="E19" s="246">
        <f t="shared" si="3"/>
        <v>0</v>
      </c>
      <c r="F19" s="246">
        <f t="shared" si="3"/>
        <v>0</v>
      </c>
      <c r="G19" s="247">
        <f t="shared" si="3"/>
        <v>0</v>
      </c>
      <c r="H19" s="245">
        <f t="shared" si="3"/>
        <v>0</v>
      </c>
      <c r="I19" s="246">
        <f>MAX(0,MIN(I$15,$B19)-$B18)*$C19</f>
        <v>0</v>
      </c>
      <c r="J19" s="246">
        <f t="shared" si="3"/>
        <v>0</v>
      </c>
      <c r="K19" s="247">
        <f t="shared" si="3"/>
        <v>0</v>
      </c>
      <c r="L19" s="245">
        <f t="shared" si="3"/>
        <v>0</v>
      </c>
      <c r="M19" s="246">
        <f>MAX(0,MIN(M$15,$B19)-$B18)*$C19</f>
        <v>0</v>
      </c>
      <c r="N19" s="246">
        <f t="shared" si="3"/>
        <v>0</v>
      </c>
      <c r="O19" s="247">
        <f>MAX(0,MIN(O$15,$B19)-$B18)*$C19</f>
        <v>0</v>
      </c>
    </row>
    <row r="20" spans="2:15" x14ac:dyDescent="0.25">
      <c r="B20" s="243">
        <v>50000</v>
      </c>
      <c r="C20" s="244">
        <v>0.03</v>
      </c>
      <c r="D20" s="245">
        <f>MAX(0,MIN(D$15,$B20)-$B19)*$C20</f>
        <v>0</v>
      </c>
      <c r="E20" s="246">
        <f t="shared" si="3"/>
        <v>0</v>
      </c>
      <c r="F20" s="246">
        <f t="shared" si="3"/>
        <v>0</v>
      </c>
      <c r="G20" s="247">
        <f>MAX(0,MIN(G$15,$B20)-$B19)*$C20</f>
        <v>0</v>
      </c>
      <c r="H20" s="245">
        <f t="shared" si="3"/>
        <v>0</v>
      </c>
      <c r="I20" s="246">
        <f>MAX(0,MIN(I$15,$B20)-$B19)*$C20</f>
        <v>0</v>
      </c>
      <c r="J20" s="246">
        <f t="shared" si="3"/>
        <v>0</v>
      </c>
      <c r="K20" s="247">
        <f>MAX(0,MIN(K$15,$B20)-$B19)*$C20</f>
        <v>0</v>
      </c>
      <c r="L20" s="245">
        <f t="shared" si="3"/>
        <v>0</v>
      </c>
      <c r="M20" s="246">
        <f>MAX(0,MIN(M$15,$B20)-$B19)*$C20</f>
        <v>0</v>
      </c>
      <c r="N20" s="246">
        <f t="shared" si="3"/>
        <v>0</v>
      </c>
      <c r="O20" s="247">
        <f>MAX(0,MIN(O$15,$B20)-$B19)*$C20</f>
        <v>0</v>
      </c>
    </row>
    <row r="21" spans="2:15" x14ac:dyDescent="0.25">
      <c r="B21" s="248"/>
      <c r="C21" s="244">
        <v>1.4999999999999999E-2</v>
      </c>
      <c r="D21" s="245">
        <f>MAX(0,(D$15-$B20)*$C21)</f>
        <v>0</v>
      </c>
      <c r="E21" s="246">
        <f t="shared" ref="E21:N21" si="4">MAX(0,(E$15-$B20)*$C21)</f>
        <v>0</v>
      </c>
      <c r="F21" s="246">
        <f t="shared" si="4"/>
        <v>0</v>
      </c>
      <c r="G21" s="247">
        <f t="shared" si="4"/>
        <v>0</v>
      </c>
      <c r="H21" s="245">
        <f>MAX(0,(H$15-$B20)*$C21)</f>
        <v>0</v>
      </c>
      <c r="I21" s="246">
        <f>MAX(0,(I$15-$B20)*$C21)</f>
        <v>0</v>
      </c>
      <c r="J21" s="246">
        <f t="shared" si="4"/>
        <v>0</v>
      </c>
      <c r="K21" s="247">
        <f>MAX(0,(K$15-$B20)*$C21)</f>
        <v>0</v>
      </c>
      <c r="L21" s="245">
        <f t="shared" si="4"/>
        <v>0</v>
      </c>
      <c r="M21" s="246">
        <f>MAX(0,(M$15-$B20)*$C21)</f>
        <v>0</v>
      </c>
      <c r="N21" s="246">
        <f t="shared" si="4"/>
        <v>0</v>
      </c>
      <c r="O21" s="247">
        <f>MAX(0,(O$15-$B20)*$C21)</f>
        <v>0</v>
      </c>
    </row>
    <row r="22" spans="2:15" x14ac:dyDescent="0.25">
      <c r="B22" s="281"/>
      <c r="C22" s="270" t="s">
        <v>192</v>
      </c>
      <c r="D22" s="249"/>
      <c r="E22" s="250"/>
      <c r="F22" s="250"/>
      <c r="G22" s="251"/>
      <c r="H22" s="249"/>
      <c r="I22" s="250"/>
      <c r="J22" s="250"/>
      <c r="K22" s="251"/>
      <c r="L22" s="249"/>
      <c r="M22" s="250"/>
      <c r="N22" s="250"/>
      <c r="O22" s="251"/>
    </row>
    <row r="23" spans="2:15" x14ac:dyDescent="0.25">
      <c r="B23" s="281"/>
      <c r="C23" s="270" t="s">
        <v>199</v>
      </c>
      <c r="D23" s="245">
        <f>SUM(D17:D21)*D22</f>
        <v>0</v>
      </c>
      <c r="E23" s="246">
        <f t="shared" ref="E23" si="5">SUM(E17:E21)*E22</f>
        <v>0</v>
      </c>
      <c r="F23" s="246">
        <f>SUM(F17:F21)*F22</f>
        <v>0</v>
      </c>
      <c r="G23" s="247">
        <f>SUM(G17:G21)*G22</f>
        <v>0</v>
      </c>
      <c r="H23" s="245">
        <f t="shared" ref="H23:J23" si="6">SUM(H17:H21)*H22</f>
        <v>0</v>
      </c>
      <c r="I23" s="246">
        <f t="shared" si="6"/>
        <v>0</v>
      </c>
      <c r="J23" s="246">
        <f t="shared" si="6"/>
        <v>0</v>
      </c>
      <c r="K23" s="247">
        <f>SUM(K17:K21)*K22</f>
        <v>0</v>
      </c>
      <c r="L23" s="245">
        <f t="shared" ref="L23:N23" si="7">SUM(L17:L21)*L22</f>
        <v>0</v>
      </c>
      <c r="M23" s="246">
        <f t="shared" si="7"/>
        <v>0</v>
      </c>
      <c r="N23" s="246">
        <f t="shared" si="7"/>
        <v>0</v>
      </c>
      <c r="O23" s="247">
        <f>SUM(O17:O21)*O22</f>
        <v>0</v>
      </c>
    </row>
    <row r="24" spans="2:15" x14ac:dyDescent="0.25">
      <c r="B24" s="417"/>
      <c r="C24" s="418" t="s">
        <v>200</v>
      </c>
      <c r="D24" s="419"/>
      <c r="E24" s="420"/>
      <c r="F24" s="420"/>
      <c r="G24" s="421">
        <f>AVERAGE(D15:F15)*80%</f>
        <v>0</v>
      </c>
      <c r="H24" s="419"/>
      <c r="I24" s="420"/>
      <c r="J24" s="420"/>
      <c r="K24" s="421">
        <f>AVERAGE(H15:J15)*80%</f>
        <v>0</v>
      </c>
      <c r="L24" s="419"/>
      <c r="M24" s="420"/>
      <c r="N24" s="420"/>
      <c r="O24" s="421">
        <f>AVERAGE(L15:N15)*80%</f>
        <v>0</v>
      </c>
    </row>
    <row r="25" spans="2:15" ht="15.75" thickBot="1" x14ac:dyDescent="0.3">
      <c r="B25" s="422"/>
      <c r="C25" s="423" t="s">
        <v>175</v>
      </c>
      <c r="D25" s="252">
        <f>MAX(D23,D24)</f>
        <v>0</v>
      </c>
      <c r="E25" s="253">
        <f t="shared" ref="E25:O25" si="8">MAX(E23,E24)</f>
        <v>0</v>
      </c>
      <c r="F25" s="253">
        <f>MAX(F23,F24)</f>
        <v>0</v>
      </c>
      <c r="G25" s="254">
        <f>MAX(G23,G24)</f>
        <v>0</v>
      </c>
      <c r="H25" s="252">
        <f>MAX(H23,H24)</f>
        <v>0</v>
      </c>
      <c r="I25" s="253">
        <f t="shared" si="8"/>
        <v>0</v>
      </c>
      <c r="J25" s="253">
        <f t="shared" si="8"/>
        <v>0</v>
      </c>
      <c r="K25" s="254">
        <f>MAX(K23,K24)</f>
        <v>0</v>
      </c>
      <c r="L25" s="252">
        <f t="shared" si="8"/>
        <v>0</v>
      </c>
      <c r="M25" s="253">
        <f t="shared" si="8"/>
        <v>0</v>
      </c>
      <c r="N25" s="253">
        <f t="shared" si="8"/>
        <v>0</v>
      </c>
      <c r="O25" s="254">
        <f t="shared" si="8"/>
        <v>0</v>
      </c>
    </row>
    <row r="26" spans="2:15" ht="18.600000000000001" customHeight="1" x14ac:dyDescent="0.25">
      <c r="B26" s="424" t="s">
        <v>201</v>
      </c>
      <c r="C26" s="425"/>
      <c r="D26" s="425"/>
      <c r="E26" s="425"/>
      <c r="F26" s="425"/>
      <c r="G26" s="425"/>
      <c r="H26" s="425"/>
      <c r="I26" s="425"/>
      <c r="J26" s="425"/>
      <c r="K26" s="425"/>
      <c r="L26" s="426"/>
      <c r="M26" s="426"/>
      <c r="N26" s="426"/>
      <c r="O26" s="425"/>
    </row>
    <row r="27" spans="2:15" ht="41.1" customHeight="1" x14ac:dyDescent="0.25">
      <c r="B27" s="476" t="s">
        <v>202</v>
      </c>
      <c r="C27" s="476"/>
      <c r="D27" s="476"/>
      <c r="E27" s="476"/>
      <c r="F27" s="476"/>
      <c r="G27" s="476"/>
      <c r="H27" s="425"/>
      <c r="I27" s="425"/>
      <c r="J27" s="425"/>
      <c r="K27" s="425"/>
      <c r="L27" s="426"/>
      <c r="M27" s="426"/>
      <c r="N27" s="426"/>
      <c r="O27" s="425"/>
    </row>
    <row r="28" spans="2:15" x14ac:dyDescent="0.25">
      <c r="H28" s="228"/>
      <c r="I28" s="228"/>
      <c r="J28" s="228"/>
      <c r="K28" s="228"/>
      <c r="L28" s="228"/>
      <c r="M28" s="228"/>
      <c r="N28" s="228"/>
      <c r="O28" s="232"/>
    </row>
    <row r="29" spans="2:15" x14ac:dyDescent="0.25">
      <c r="B29" s="228"/>
      <c r="C29" s="232"/>
      <c r="D29" s="232"/>
      <c r="E29" s="232"/>
      <c r="F29" s="232"/>
      <c r="G29" s="232"/>
      <c r="H29" s="232"/>
      <c r="I29" s="232"/>
      <c r="J29" s="232"/>
      <c r="K29" s="232"/>
      <c r="L29" s="228"/>
      <c r="M29" s="228"/>
      <c r="N29" s="228"/>
      <c r="O29" s="232"/>
    </row>
    <row r="30" spans="2:15" x14ac:dyDescent="0.25">
      <c r="B30" s="232"/>
      <c r="C30" s="232"/>
      <c r="D30" s="232"/>
      <c r="E30" s="232"/>
      <c r="F30" s="232"/>
      <c r="G30" s="232"/>
      <c r="H30" s="232"/>
      <c r="I30" s="232"/>
      <c r="J30" s="232"/>
      <c r="K30" s="232"/>
      <c r="L30" s="228"/>
      <c r="M30" s="228"/>
      <c r="N30" s="228"/>
      <c r="O30" s="232"/>
    </row>
    <row r="31" spans="2:15" x14ac:dyDescent="0.25">
      <c r="B31" s="265" t="s">
        <v>187</v>
      </c>
      <c r="C31" s="219"/>
      <c r="D31" s="219"/>
      <c r="E31" s="219"/>
      <c r="F31" s="219"/>
      <c r="G31" s="265" t="s">
        <v>188</v>
      </c>
      <c r="H31" s="219"/>
      <c r="I31" s="219"/>
      <c r="J31" s="219"/>
      <c r="K31" s="219"/>
      <c r="L31" s="228"/>
      <c r="M31" s="228"/>
      <c r="N31" s="228"/>
      <c r="O31" s="232"/>
    </row>
    <row r="32" spans="2:15" x14ac:dyDescent="0.25">
      <c r="B32" s="7"/>
      <c r="C32" s="7"/>
      <c r="D32" s="7"/>
      <c r="E32" s="7"/>
      <c r="F32" s="119"/>
      <c r="G32" s="7"/>
      <c r="H32" s="7"/>
      <c r="I32" s="7"/>
      <c r="J32" s="7"/>
      <c r="K32" s="7"/>
      <c r="L32" s="7"/>
      <c r="M32" s="7"/>
      <c r="N32" s="7"/>
    </row>
    <row r="33" spans="2:14" x14ac:dyDescent="0.25">
      <c r="B33" s="7"/>
      <c r="C33" s="7"/>
      <c r="D33" s="7"/>
      <c r="E33" s="7"/>
      <c r="F33" s="119"/>
      <c r="G33" s="7"/>
      <c r="H33" s="7"/>
      <c r="I33" s="7"/>
      <c r="J33" s="7"/>
      <c r="K33" s="7"/>
      <c r="L33" s="7"/>
      <c r="M33" s="7"/>
      <c r="N33" s="7"/>
    </row>
    <row r="34" spans="2:14" x14ac:dyDescent="0.25">
      <c r="B34" s="7"/>
      <c r="C34" s="7"/>
      <c r="D34" s="7"/>
      <c r="E34" s="7"/>
      <c r="F34" s="119"/>
      <c r="G34" s="7"/>
      <c r="H34" s="7"/>
      <c r="I34" s="7"/>
      <c r="J34" s="7"/>
      <c r="K34" s="7"/>
      <c r="L34" s="7"/>
      <c r="M34" s="7"/>
      <c r="N34" s="7"/>
    </row>
    <row r="35" spans="2:14" x14ac:dyDescent="0.25">
      <c r="B35" s="8"/>
      <c r="C35" s="8"/>
      <c r="D35" s="129"/>
      <c r="E35" s="8"/>
      <c r="F35" s="8"/>
      <c r="G35" s="8"/>
      <c r="H35" s="129"/>
      <c r="I35" s="8"/>
      <c r="J35" s="8"/>
      <c r="K35" s="8"/>
      <c r="L35" s="7"/>
      <c r="M35" s="7"/>
      <c r="N35" s="7"/>
    </row>
    <row r="36" spans="2:14" x14ac:dyDescent="0.25">
      <c r="B36" s="130"/>
      <c r="C36" s="130"/>
      <c r="D36" s="131"/>
      <c r="E36" s="131"/>
      <c r="F36" s="131"/>
      <c r="G36" s="131"/>
      <c r="H36" s="131"/>
      <c r="I36" s="131"/>
      <c r="J36" s="131"/>
      <c r="K36" s="131"/>
      <c r="L36" s="7"/>
      <c r="M36" s="7"/>
      <c r="N36" s="7"/>
    </row>
    <row r="37" spans="2:14" x14ac:dyDescent="0.25">
      <c r="B37" s="130"/>
      <c r="C37" s="130"/>
      <c r="D37" s="132"/>
      <c r="E37" s="132"/>
      <c r="F37" s="132"/>
      <c r="G37" s="132"/>
      <c r="H37" s="132"/>
      <c r="I37" s="132"/>
      <c r="J37" s="132"/>
      <c r="K37" s="132"/>
      <c r="L37" s="7"/>
      <c r="M37" s="7"/>
      <c r="N37" s="7"/>
    </row>
    <row r="38" spans="2:14" x14ac:dyDescent="0.25">
      <c r="B38" s="130"/>
      <c r="C38" s="130"/>
      <c r="D38" s="132"/>
      <c r="E38" s="132"/>
      <c r="F38" s="132"/>
      <c r="G38" s="132"/>
      <c r="H38" s="132"/>
      <c r="I38" s="132"/>
      <c r="J38" s="132"/>
      <c r="K38" s="132"/>
      <c r="L38" s="7"/>
      <c r="M38" s="7"/>
      <c r="N38" s="7"/>
    </row>
    <row r="39" spans="2:14" x14ac:dyDescent="0.25">
      <c r="B39" s="130"/>
      <c r="C39" s="130"/>
      <c r="D39" s="132"/>
      <c r="E39" s="132"/>
      <c r="F39" s="132"/>
      <c r="G39" s="132"/>
      <c r="H39" s="132"/>
      <c r="I39" s="132"/>
      <c r="J39" s="132"/>
      <c r="K39" s="132"/>
      <c r="L39" s="7"/>
      <c r="M39" s="7"/>
      <c r="N39" s="7"/>
    </row>
    <row r="40" spans="2:14" x14ac:dyDescent="0.25">
      <c r="B40" s="133"/>
      <c r="C40" s="133"/>
      <c r="D40" s="132"/>
      <c r="E40" s="132"/>
      <c r="F40" s="132"/>
      <c r="G40" s="132"/>
      <c r="H40" s="132"/>
      <c r="I40" s="132"/>
      <c r="J40" s="132"/>
      <c r="K40" s="132"/>
      <c r="L40" s="7"/>
      <c r="M40" s="7"/>
      <c r="N40" s="7"/>
    </row>
    <row r="41" spans="2:14" x14ac:dyDescent="0.25">
      <c r="B41" s="133"/>
      <c r="C41" s="133"/>
      <c r="D41" s="134"/>
      <c r="E41" s="134"/>
      <c r="F41" s="134"/>
      <c r="G41" s="134"/>
      <c r="H41" s="134"/>
      <c r="I41" s="134"/>
      <c r="J41" s="134"/>
      <c r="K41" s="134"/>
    </row>
    <row r="42" spans="2:14" x14ac:dyDescent="0.25">
      <c r="B42" s="135"/>
      <c r="C42" s="135"/>
      <c r="D42" s="136"/>
      <c r="E42" s="136"/>
      <c r="F42" s="136"/>
      <c r="G42" s="136"/>
      <c r="H42" s="136"/>
      <c r="I42" s="136"/>
      <c r="J42" s="136"/>
      <c r="K42" s="136"/>
    </row>
    <row r="43" spans="2:14" x14ac:dyDescent="0.25">
      <c r="B43" s="137"/>
      <c r="C43" s="137"/>
      <c r="D43" s="119"/>
      <c r="E43" s="119"/>
      <c r="F43" s="119"/>
      <c r="G43" s="119"/>
      <c r="H43" s="119"/>
      <c r="I43" s="119"/>
      <c r="J43" s="119"/>
      <c r="K43" s="119"/>
    </row>
    <row r="44" spans="2:14" x14ac:dyDescent="0.25">
      <c r="B44" s="138"/>
      <c r="C44" s="117"/>
      <c r="D44" s="118"/>
      <c r="E44" s="118"/>
      <c r="F44" s="118"/>
      <c r="G44" s="118"/>
      <c r="H44" s="118"/>
      <c r="I44" s="118"/>
      <c r="J44" s="118"/>
      <c r="K44" s="118"/>
    </row>
    <row r="45" spans="2:14" x14ac:dyDescent="0.25">
      <c r="B45" s="138"/>
      <c r="C45" s="117"/>
      <c r="D45" s="118"/>
      <c r="E45" s="118"/>
      <c r="F45" s="118"/>
      <c r="G45" s="118"/>
      <c r="H45" s="118"/>
      <c r="I45" s="118"/>
      <c r="J45" s="118"/>
      <c r="K45" s="118"/>
    </row>
    <row r="46" spans="2:14" x14ac:dyDescent="0.25">
      <c r="B46" s="138"/>
      <c r="C46" s="117"/>
      <c r="D46" s="118"/>
      <c r="E46" s="118"/>
      <c r="F46" s="118"/>
      <c r="G46" s="118"/>
      <c r="H46" s="118"/>
      <c r="I46" s="118"/>
      <c r="J46" s="118"/>
      <c r="K46" s="118"/>
    </row>
    <row r="47" spans="2:14" x14ac:dyDescent="0.25">
      <c r="B47" s="138"/>
      <c r="C47" s="117"/>
      <c r="D47" s="118"/>
      <c r="E47" s="118"/>
      <c r="F47" s="118"/>
      <c r="G47" s="118"/>
      <c r="H47" s="118"/>
      <c r="I47" s="118"/>
      <c r="J47" s="118"/>
      <c r="K47" s="118"/>
    </row>
    <row r="48" spans="2:14" x14ac:dyDescent="0.25">
      <c r="B48" s="139"/>
      <c r="C48" s="117"/>
      <c r="D48" s="118"/>
      <c r="E48" s="118"/>
      <c r="F48" s="118"/>
      <c r="G48" s="118"/>
      <c r="H48" s="118"/>
      <c r="I48" s="118"/>
      <c r="J48" s="118"/>
      <c r="K48" s="118"/>
    </row>
    <row r="49" spans="2:11" x14ac:dyDescent="0.25">
      <c r="B49" s="130"/>
      <c r="C49" s="130"/>
      <c r="D49" s="118"/>
      <c r="E49" s="118"/>
      <c r="F49" s="118"/>
      <c r="G49" s="118"/>
      <c r="H49" s="118"/>
      <c r="I49" s="118"/>
      <c r="J49" s="118"/>
      <c r="K49" s="118"/>
    </row>
    <row r="50" spans="2:11" x14ac:dyDescent="0.25">
      <c r="B50" s="130"/>
      <c r="C50" s="130"/>
      <c r="D50" s="140"/>
      <c r="E50" s="140"/>
      <c r="F50" s="140"/>
      <c r="G50" s="140"/>
      <c r="H50" s="140"/>
      <c r="I50" s="140"/>
      <c r="J50" s="140"/>
      <c r="K50" s="140"/>
    </row>
    <row r="54" spans="2:11" x14ac:dyDescent="0.25">
      <c r="B54" s="8"/>
      <c r="C54" s="8"/>
      <c r="D54" s="129"/>
      <c r="E54" s="8"/>
      <c r="F54" s="8"/>
      <c r="G54" s="8"/>
      <c r="H54" s="129"/>
      <c r="I54" s="8"/>
      <c r="J54" s="8"/>
      <c r="K54" s="8"/>
    </row>
    <row r="55" spans="2:11" x14ac:dyDescent="0.25">
      <c r="B55" s="141"/>
      <c r="C55" s="130"/>
      <c r="D55" s="140"/>
      <c r="E55" s="140"/>
      <c r="F55" s="140"/>
      <c r="G55" s="140"/>
      <c r="H55" s="140"/>
      <c r="I55" s="140"/>
      <c r="J55" s="140"/>
      <c r="K55" s="140"/>
    </row>
    <row r="56" spans="2:11" x14ac:dyDescent="0.25">
      <c r="B56" s="141"/>
      <c r="C56" s="130"/>
      <c r="D56" s="132"/>
      <c r="E56" s="132"/>
      <c r="F56" s="132"/>
      <c r="G56" s="132"/>
      <c r="H56" s="132"/>
      <c r="I56" s="132"/>
      <c r="J56" s="132"/>
      <c r="K56" s="132"/>
    </row>
    <row r="57" spans="2:11" x14ac:dyDescent="0.25">
      <c r="B57" s="141"/>
      <c r="C57" s="130"/>
      <c r="D57" s="132"/>
      <c r="E57" s="132"/>
      <c r="F57" s="132"/>
      <c r="G57" s="132"/>
      <c r="H57" s="132"/>
      <c r="I57" s="132"/>
      <c r="J57" s="132"/>
      <c r="K57" s="132"/>
    </row>
    <row r="58" spans="2:11" x14ac:dyDescent="0.25">
      <c r="B58" s="141"/>
      <c r="C58" s="130"/>
      <c r="D58" s="132"/>
      <c r="E58" s="132"/>
      <c r="F58" s="132"/>
      <c r="G58" s="132"/>
      <c r="H58" s="132"/>
      <c r="I58" s="132"/>
      <c r="J58" s="132"/>
      <c r="K58" s="132"/>
    </row>
    <row r="59" spans="2:11" x14ac:dyDescent="0.25">
      <c r="B59" s="142"/>
      <c r="C59" s="133"/>
      <c r="D59" s="132"/>
      <c r="E59" s="132"/>
      <c r="F59" s="132"/>
      <c r="G59" s="132"/>
      <c r="H59" s="132"/>
      <c r="I59" s="132"/>
      <c r="J59" s="132"/>
      <c r="K59" s="132"/>
    </row>
    <row r="60" spans="2:11" x14ac:dyDescent="0.25">
      <c r="B60" s="142"/>
      <c r="C60" s="133"/>
      <c r="D60" s="132"/>
      <c r="E60" s="132"/>
      <c r="F60" s="132"/>
      <c r="G60" s="132"/>
      <c r="H60" s="132"/>
      <c r="I60" s="132"/>
      <c r="J60" s="132"/>
      <c r="K60" s="132"/>
    </row>
    <row r="61" spans="2:11" ht="14.45" customHeight="1" x14ac:dyDescent="0.25">
      <c r="C61" s="130"/>
      <c r="D61" s="132"/>
      <c r="E61" s="132"/>
      <c r="F61" s="132"/>
      <c r="G61" s="132"/>
      <c r="H61" s="132"/>
      <c r="I61" s="132"/>
      <c r="J61" s="132"/>
      <c r="K61" s="132"/>
    </row>
    <row r="62" spans="2:11" x14ac:dyDescent="0.25">
      <c r="B62" s="143"/>
      <c r="C62" s="133"/>
      <c r="D62" s="134"/>
      <c r="E62" s="134"/>
      <c r="F62" s="134"/>
      <c r="G62" s="134"/>
      <c r="H62" s="134"/>
      <c r="I62" s="134"/>
      <c r="J62" s="134"/>
      <c r="K62" s="134"/>
    </row>
    <row r="63" spans="2:11" x14ac:dyDescent="0.25">
      <c r="B63" s="144"/>
      <c r="C63" s="144"/>
      <c r="D63" s="118"/>
      <c r="E63" s="118"/>
      <c r="F63" s="118"/>
      <c r="G63" s="118"/>
      <c r="H63" s="118"/>
      <c r="I63" s="118"/>
      <c r="J63" s="118"/>
      <c r="K63" s="118"/>
    </row>
    <row r="64" spans="2:11" x14ac:dyDescent="0.25">
      <c r="B64" s="138"/>
      <c r="C64" s="117"/>
      <c r="D64" s="118"/>
      <c r="E64" s="118"/>
      <c r="F64" s="118"/>
      <c r="G64" s="118"/>
      <c r="H64" s="118"/>
      <c r="I64" s="118"/>
      <c r="J64" s="118"/>
      <c r="K64" s="118"/>
    </row>
    <row r="65" spans="2:11" x14ac:dyDescent="0.25">
      <c r="B65" s="138"/>
      <c r="C65" s="117"/>
      <c r="D65" s="118"/>
      <c r="E65" s="118"/>
      <c r="F65" s="118"/>
      <c r="G65" s="118"/>
      <c r="H65" s="118"/>
      <c r="I65" s="118"/>
      <c r="J65" s="118"/>
      <c r="K65" s="118"/>
    </row>
    <row r="66" spans="2:11" x14ac:dyDescent="0.25">
      <c r="B66" s="138"/>
      <c r="C66" s="117"/>
      <c r="D66" s="118"/>
      <c r="E66" s="118"/>
      <c r="F66" s="118"/>
      <c r="G66" s="118"/>
      <c r="H66" s="118"/>
      <c r="I66" s="118"/>
      <c r="J66" s="118"/>
      <c r="K66" s="118"/>
    </row>
    <row r="67" spans="2:11" x14ac:dyDescent="0.25">
      <c r="B67" s="138"/>
      <c r="C67" s="117"/>
      <c r="D67" s="118"/>
      <c r="E67" s="118"/>
      <c r="F67" s="118"/>
      <c r="G67" s="118"/>
      <c r="H67" s="118"/>
      <c r="I67" s="118"/>
      <c r="J67" s="118"/>
      <c r="K67" s="118"/>
    </row>
    <row r="68" spans="2:11" x14ac:dyDescent="0.25">
      <c r="B68" s="141"/>
      <c r="C68" s="145"/>
      <c r="D68" s="118"/>
      <c r="E68" s="118"/>
      <c r="F68" s="118"/>
      <c r="G68" s="118"/>
      <c r="H68" s="118"/>
      <c r="I68" s="118"/>
      <c r="J68" s="118"/>
      <c r="K68" s="118"/>
    </row>
    <row r="69" spans="2:11" x14ac:dyDescent="0.25">
      <c r="C69" s="130"/>
      <c r="D69" s="118"/>
      <c r="E69" s="118"/>
      <c r="F69" s="118"/>
      <c r="G69" s="118"/>
      <c r="H69" s="118"/>
      <c r="I69" s="118"/>
      <c r="J69" s="118"/>
      <c r="K69" s="118"/>
    </row>
    <row r="70" spans="2:11" x14ac:dyDescent="0.25">
      <c r="C70" s="133"/>
      <c r="D70" s="118"/>
      <c r="E70" s="118"/>
      <c r="F70" s="118"/>
      <c r="G70" s="118"/>
      <c r="H70" s="118"/>
      <c r="I70" s="118"/>
      <c r="J70" s="118"/>
      <c r="K70" s="118"/>
    </row>
  </sheetData>
  <mergeCells count="1">
    <mergeCell ref="B27:G2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F81F6-4BBF-48CE-A39E-E94FAF4D1905}">
  <sheetPr>
    <tabColor theme="3" tint="9.9978637043366805E-2"/>
  </sheetPr>
  <dimension ref="B2:P18"/>
  <sheetViews>
    <sheetView showGridLines="0" zoomScale="110" zoomScaleNormal="110" workbookViewId="0">
      <selection activeCell="B16" sqref="B16:C16"/>
    </sheetView>
  </sheetViews>
  <sheetFormatPr defaultRowHeight="15" x14ac:dyDescent="0.25"/>
  <cols>
    <col min="1" max="1" width="4.140625" customWidth="1"/>
    <col min="2" max="2" width="30.5703125" customWidth="1"/>
    <col min="4" max="15" width="13.140625" customWidth="1"/>
    <col min="16" max="16" width="16.85546875" bestFit="1" customWidth="1"/>
  </cols>
  <sheetData>
    <row r="2" spans="2:16" x14ac:dyDescent="0.25">
      <c r="B2" s="14" t="s">
        <v>43</v>
      </c>
      <c r="C2" s="107"/>
      <c r="D2" s="107"/>
      <c r="E2" s="108"/>
      <c r="F2" s="109"/>
    </row>
    <row r="3" spans="2:16" x14ac:dyDescent="0.25">
      <c r="B3" s="110"/>
      <c r="C3" s="111"/>
      <c r="D3" s="111"/>
      <c r="E3" s="111"/>
      <c r="F3" s="111"/>
      <c r="G3" s="112"/>
    </row>
    <row r="4" spans="2:16" x14ac:dyDescent="0.25">
      <c r="B4" s="113" t="s">
        <v>282</v>
      </c>
      <c r="C4" s="113"/>
      <c r="D4" s="111"/>
      <c r="E4" s="111"/>
      <c r="F4" s="111"/>
      <c r="G4" s="112"/>
    </row>
    <row r="5" spans="2:16" x14ac:dyDescent="0.25">
      <c r="B5" s="112"/>
      <c r="C5" s="112"/>
      <c r="D5" s="111"/>
      <c r="E5" s="111"/>
      <c r="F5" s="111"/>
      <c r="G5" s="146"/>
    </row>
    <row r="6" spans="2:16" x14ac:dyDescent="0.25">
      <c r="B6" s="22" t="s">
        <v>50</v>
      </c>
      <c r="C6" s="212" t="s">
        <v>51</v>
      </c>
      <c r="E6" s="20"/>
      <c r="F6" s="232"/>
      <c r="G6" s="148"/>
      <c r="H6" s="232"/>
      <c r="I6" s="232"/>
      <c r="J6" s="232"/>
      <c r="K6" s="232"/>
      <c r="L6" s="232"/>
      <c r="M6" s="232"/>
      <c r="N6" s="232"/>
      <c r="O6" s="232"/>
    </row>
    <row r="7" spans="2:16" x14ac:dyDescent="0.25">
      <c r="B7" s="22"/>
      <c r="C7" s="22"/>
      <c r="D7" s="20"/>
      <c r="E7" s="20"/>
      <c r="F7" s="10"/>
      <c r="G7" s="20"/>
      <c r="H7" s="232"/>
      <c r="I7" s="232"/>
      <c r="J7" s="232"/>
      <c r="K7" s="232"/>
      <c r="L7" s="232"/>
      <c r="M7" s="232"/>
      <c r="N7" s="232"/>
      <c r="O7" s="232"/>
    </row>
    <row r="8" spans="2:16" x14ac:dyDescent="0.25">
      <c r="B8" s="291"/>
      <c r="C8" s="232"/>
      <c r="D8" s="232"/>
      <c r="E8" s="232"/>
      <c r="F8" s="232"/>
      <c r="G8" s="232"/>
      <c r="H8" s="232"/>
      <c r="I8" s="232"/>
      <c r="J8" s="232"/>
      <c r="K8" s="232"/>
      <c r="L8" s="232"/>
      <c r="M8" s="232"/>
      <c r="N8" s="232"/>
      <c r="O8" s="232"/>
    </row>
    <row r="9" spans="2:16" ht="36.6" customHeight="1" x14ac:dyDescent="0.25">
      <c r="B9" s="477" t="s">
        <v>203</v>
      </c>
      <c r="C9" s="478"/>
      <c r="D9" s="478"/>
      <c r="E9" s="478"/>
      <c r="F9" s="478"/>
      <c r="G9" s="478"/>
      <c r="H9" s="478"/>
      <c r="I9" s="478"/>
      <c r="J9" s="478"/>
      <c r="K9" s="478"/>
      <c r="L9" s="478"/>
      <c r="M9" s="478"/>
      <c r="N9" s="478"/>
      <c r="O9" s="478"/>
      <c r="P9" s="368" t="s">
        <v>204</v>
      </c>
    </row>
    <row r="10" spans="2:16" ht="65.45" customHeight="1" x14ac:dyDescent="0.25">
      <c r="B10" s="479" t="s">
        <v>205</v>
      </c>
      <c r="C10" s="480"/>
      <c r="D10" s="480"/>
      <c r="E10" s="480"/>
      <c r="F10" s="480"/>
      <c r="G10" s="480"/>
      <c r="H10" s="480"/>
      <c r="I10" s="480"/>
      <c r="J10" s="480"/>
      <c r="K10" s="480"/>
      <c r="L10" s="480"/>
      <c r="M10" s="480"/>
      <c r="N10" s="480"/>
      <c r="O10" s="480"/>
      <c r="P10" s="369" t="s">
        <v>206</v>
      </c>
    </row>
    <row r="11" spans="2:16" x14ac:dyDescent="0.25">
      <c r="B11" s="232"/>
      <c r="C11" s="232"/>
      <c r="D11" s="232"/>
      <c r="E11" s="232"/>
      <c r="F11" s="232"/>
      <c r="G11" s="232"/>
      <c r="H11" s="232"/>
      <c r="I11" s="232"/>
      <c r="J11" s="232"/>
      <c r="K11" s="232"/>
      <c r="L11" s="232"/>
      <c r="M11" s="232"/>
      <c r="N11" s="232"/>
      <c r="O11" s="232"/>
    </row>
    <row r="12" spans="2:16" s="116" customFormat="1" ht="20.25" customHeight="1" thickBot="1" x14ac:dyDescent="0.3">
      <c r="B12" s="233"/>
      <c r="C12" s="233"/>
      <c r="D12" s="234" t="s">
        <v>52</v>
      </c>
      <c r="E12" s="233"/>
      <c r="F12" s="233"/>
      <c r="G12" s="233"/>
      <c r="H12" s="234" t="s">
        <v>53</v>
      </c>
      <c r="I12" s="233"/>
      <c r="J12" s="233"/>
      <c r="K12" s="233"/>
      <c r="L12" s="235" t="s">
        <v>54</v>
      </c>
      <c r="M12" s="233"/>
      <c r="N12" s="233"/>
      <c r="O12" s="233"/>
    </row>
    <row r="13" spans="2:16" x14ac:dyDescent="0.25">
      <c r="B13" s="236"/>
      <c r="C13" s="237" t="s">
        <v>182</v>
      </c>
      <c r="D13" s="292">
        <v>2025</v>
      </c>
      <c r="E13" s="293" t="s">
        <v>55</v>
      </c>
      <c r="F13" s="293" t="s">
        <v>56</v>
      </c>
      <c r="G13" s="294" t="s">
        <v>57</v>
      </c>
      <c r="H13" s="292">
        <v>2025</v>
      </c>
      <c r="I13" s="293" t="s">
        <v>55</v>
      </c>
      <c r="J13" s="293" t="s">
        <v>56</v>
      </c>
      <c r="K13" s="294" t="s">
        <v>57</v>
      </c>
      <c r="L13" s="293">
        <v>2025</v>
      </c>
      <c r="M13" s="293" t="s">
        <v>55</v>
      </c>
      <c r="N13" s="293" t="s">
        <v>56</v>
      </c>
      <c r="O13" s="294" t="s">
        <v>57</v>
      </c>
    </row>
    <row r="14" spans="2:16" x14ac:dyDescent="0.25">
      <c r="B14" s="472" t="s">
        <v>207</v>
      </c>
      <c r="C14" s="473"/>
      <c r="D14" s="295"/>
      <c r="E14" s="296"/>
      <c r="F14" s="296"/>
      <c r="G14" s="297"/>
      <c r="H14" s="295"/>
      <c r="I14" s="296"/>
      <c r="J14" s="296"/>
      <c r="K14" s="297"/>
      <c r="L14" s="298"/>
      <c r="M14" s="296"/>
      <c r="N14" s="296"/>
      <c r="O14" s="297"/>
    </row>
    <row r="15" spans="2:16" x14ac:dyDescent="0.25">
      <c r="B15" s="472" t="s">
        <v>280</v>
      </c>
      <c r="C15" s="473"/>
      <c r="D15" s="364">
        <v>0.02</v>
      </c>
      <c r="E15" s="365">
        <v>0.02</v>
      </c>
      <c r="F15" s="365">
        <v>0.02</v>
      </c>
      <c r="G15" s="366">
        <v>0.02</v>
      </c>
      <c r="H15" s="364">
        <v>0.02</v>
      </c>
      <c r="I15" s="365">
        <v>0.02</v>
      </c>
      <c r="J15" s="365">
        <v>0.02</v>
      </c>
      <c r="K15" s="366">
        <v>0.02</v>
      </c>
      <c r="L15" s="367">
        <v>0.02</v>
      </c>
      <c r="M15" s="365">
        <v>0.02</v>
      </c>
      <c r="N15" s="365">
        <v>0.02</v>
      </c>
      <c r="O15" s="366">
        <v>0.02</v>
      </c>
    </row>
    <row r="16" spans="2:16" ht="15.75" thickBot="1" x14ac:dyDescent="0.3">
      <c r="B16" s="474" t="s">
        <v>175</v>
      </c>
      <c r="C16" s="475"/>
      <c r="D16" s="252">
        <f>D14*D15</f>
        <v>0</v>
      </c>
      <c r="E16" s="253">
        <f t="shared" ref="E16:O16" si="0">E14*E15</f>
        <v>0</v>
      </c>
      <c r="F16" s="253">
        <f t="shared" si="0"/>
        <v>0</v>
      </c>
      <c r="G16" s="254">
        <f t="shared" si="0"/>
        <v>0</v>
      </c>
      <c r="H16" s="252">
        <f t="shared" si="0"/>
        <v>0</v>
      </c>
      <c r="I16" s="253">
        <f t="shared" si="0"/>
        <v>0</v>
      </c>
      <c r="J16" s="253">
        <f t="shared" si="0"/>
        <v>0</v>
      </c>
      <c r="K16" s="254">
        <f t="shared" si="0"/>
        <v>0</v>
      </c>
      <c r="L16" s="289">
        <f t="shared" si="0"/>
        <v>0</v>
      </c>
      <c r="M16" s="253">
        <f t="shared" si="0"/>
        <v>0</v>
      </c>
      <c r="N16" s="253">
        <f t="shared" si="0"/>
        <v>0</v>
      </c>
      <c r="O16" s="254">
        <f t="shared" si="0"/>
        <v>0</v>
      </c>
    </row>
    <row r="17" spans="2:15" x14ac:dyDescent="0.25">
      <c r="B17" s="232"/>
      <c r="C17" s="232"/>
      <c r="D17" s="232"/>
      <c r="E17" s="232"/>
      <c r="F17" s="232"/>
      <c r="G17" s="232"/>
      <c r="H17" s="232"/>
      <c r="I17" s="232"/>
      <c r="J17" s="232"/>
      <c r="K17" s="232"/>
      <c r="L17" s="232"/>
      <c r="M17" s="232"/>
      <c r="N17" s="232"/>
      <c r="O17" s="232"/>
    </row>
    <row r="18" spans="2:15" x14ac:dyDescent="0.25">
      <c r="B18" s="265" t="s">
        <v>187</v>
      </c>
      <c r="C18" s="219"/>
      <c r="D18" s="219"/>
      <c r="E18" s="219"/>
      <c r="F18" s="232"/>
      <c r="G18" s="232"/>
      <c r="H18" s="219"/>
      <c r="I18" s="265" t="s">
        <v>188</v>
      </c>
      <c r="J18" s="219"/>
      <c r="K18" s="221"/>
      <c r="L18" s="232"/>
      <c r="M18" s="232"/>
      <c r="N18" s="232"/>
      <c r="O18" s="232"/>
    </row>
  </sheetData>
  <mergeCells count="5">
    <mergeCell ref="B9:O9"/>
    <mergeCell ref="B10:O10"/>
    <mergeCell ref="B14:C14"/>
    <mergeCell ref="B15:C15"/>
    <mergeCell ref="B16:C16"/>
  </mergeCells>
  <hyperlinks>
    <hyperlink ref="P9" r:id="rId1" location="OT13_OT2" xr:uid="{D2FAE962-5E91-41BB-A072-C3E8D9FC9466}"/>
    <hyperlink ref="P10" r:id="rId2" xr:uid="{95B36C7C-2238-4DE4-8797-86BED0059A3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gd8b56b432df437cb5b0d2ef9fd59038 xmlns="6acf3a52-5fc7-44aa-b5a3-d8fcafa65ae9">
      <Terms xmlns="http://schemas.microsoft.com/office/infopath/2007/PartnerControls">
        <TermInfo xmlns="http://schemas.microsoft.com/office/infopath/2007/PartnerControls">
          <TermName xmlns="http://schemas.microsoft.com/office/infopath/2007/PartnerControls">Luonnos</TermName>
          <TermId xmlns="http://schemas.microsoft.com/office/infopath/2007/PartnerControls">eb8c226b-c5bb-4ca1-823d-868db9a2d96d</TermId>
        </TermInfo>
      </Terms>
    </gd8b56b432df437cb5b0d2ef9fd59038>
    <TaxCatchAll xmlns="c4498ab8-87d8-47b3-9041-c69352928396">
      <Value>14</Value>
      <Value>63</Value>
      <Value>198</Value>
      <Value>10</Value>
      <Value>621</Value>
      <Value>4</Value>
      <Value>65</Value>
      <Value>374</Value>
    </TaxCatchAll>
    <BOFMeetingDate xmlns="6acf3a52-5fc7-44aa-b5a3-d8fcafa65ae9" xsi:nil="true"/>
    <m2456a99f2ce4e3d9c0360899ed8d51c xmlns="6acf3a52-5fc7-44aa-b5a3-d8fcafa65ae9">
      <Terms xmlns="http://schemas.microsoft.com/office/infopath/2007/PartnerControls">
        <TermInfo xmlns="http://schemas.microsoft.com/office/infopath/2007/PartnerControls">
          <TermName xmlns="http://schemas.microsoft.com/office/infopath/2007/PartnerControls">-</TermName>
          <TermId xmlns="http://schemas.microsoft.com/office/infopath/2007/PartnerControls">62fe3712-88f1-4ef4-a33f-31d536f29400</TermId>
        </TermInfo>
      </Terms>
    </m2456a99f2ce4e3d9c0360899ed8d51c>
    <o96e69e5e0314f8992b96c5b8538545d xmlns="6acf3a52-5fc7-44aa-b5a3-d8fcafa65ae9">
      <Terms xmlns="http://schemas.microsoft.com/office/infopath/2007/PartnerControls">
        <TermInfo xmlns="http://schemas.microsoft.com/office/infopath/2007/PartnerControls">
          <TermName xmlns="http://schemas.microsoft.com/office/infopath/2007/PartnerControls">Julkinen</TermName>
          <TermId xmlns="http://schemas.microsoft.com/office/infopath/2007/PartnerControls">22eec492-dc8a-4ca2-89ab-485330597488</TermId>
        </TermInfo>
      </Terms>
    </o96e69e5e0314f8992b96c5b8538545d>
    <BOFBusinessID xmlns="6acf3a52-5fc7-44aa-b5a3-d8fcafa65ae9">0202248-1​</BOFBusinessID>
    <BOFRetentionPeriod xmlns="6acf3a52-5fc7-44aa-b5a3-d8fcafa65ae9">20</BOFRetentionPeriod>
    <o1fbbbeebb644891a6771ec98b7c634d xmlns="6acf3a52-5fc7-44aa-b5a3-d8fcafa65ae9">
      <Terms xmlns="http://schemas.microsoft.com/office/infopath/2007/PartnerControls">
        <TermInfo xmlns="http://schemas.microsoft.com/office/infopath/2007/PartnerControls">
          <TermName xmlns="http://schemas.microsoft.com/office/infopath/2007/PartnerControls">fi - suomi</TermName>
          <TermId xmlns="http://schemas.microsoft.com/office/infopath/2007/PartnerControls">7df78120-bfde-4d00-a433-e39796363beb</TermId>
        </TermInfo>
      </Terms>
    </o1fbbbeebb644891a6771ec98b7c634d>
    <BOFIdentifier xmlns="6acf3a52-5fc7-44aa-b5a3-d8fcafa65ae9" xsi:nil="true"/>
    <a4415a7a0fef4c36bb7c664d9877e65b xmlns="6acf3a52-5fc7-44aa-b5a3-d8fcafa65ae9">
      <Terms xmlns="http://schemas.microsoft.com/office/infopath/2007/PartnerControls">
        <TermInfo xmlns="http://schemas.microsoft.com/office/infopath/2007/PartnerControls">
          <TermName xmlns="http://schemas.microsoft.com/office/infopath/2007/PartnerControls">-</TermName>
          <TermId xmlns="http://schemas.microsoft.com/office/infopath/2007/PartnerControls">fee2ce2e-9442-497e-8286-c12081f7ebff</TermId>
        </TermInfo>
      </Terms>
    </a4415a7a0fef4c36bb7c664d9877e65b>
    <BOFMeeting xmlns="6acf3a52-5fc7-44aa-b5a3-d8fcafa65ae9" xsi:nil="true"/>
    <BOFEKPJDocument xmlns="6acf3a52-5fc7-44aa-b5a3-d8fcafa65ae9">false</BOFEKPJDocument>
    <BOFSiteURL xmlns="6acf3a52-5fc7-44aa-b5a3-d8fcafa65ae9">https://nova.bofnet.fi/sites/maksupalvelujatarjoavat/ta_tyokalu/Lopullinen ohje + Excelit (17.12. muokkauspäätökset)/Sähkörahayhteisön Taloudelliset toimintaedellytykset - Excel-pohja.xlsx</BOFSiteURL>
    <l8dd6da34d7b440d9390ef60a6148415 xmlns="6acf3a52-5fc7-44aa-b5a3-d8fcafa65ae9">
      <Terms xmlns="http://schemas.microsoft.com/office/infopath/2007/PartnerControls">
        <TermInfo xmlns="http://schemas.microsoft.com/office/infopath/2007/PartnerControls">
          <TermName xmlns="http://schemas.microsoft.com/office/infopath/2007/PartnerControls">SP/FIVA-EI RAJOITETTU</TermName>
          <TermId xmlns="http://schemas.microsoft.com/office/infopath/2007/PartnerControls">bedfd2e6-62e7-424d-876f-0677d372658a</TermId>
        </TermInfo>
      </Terms>
    </l8dd6da34d7b440d9390ef60a6148415>
    <BOFOriginator xmlns="6acf3a52-5fc7-44aa-b5a3-d8fcafa65ae9" xsi:nil="true"/>
    <d137ed4ccf9f47e6aec6101c1c03764b xmlns="6acf3a52-5fc7-44aa-b5a3-d8fcafa65ae9">
      <Terms xmlns="http://schemas.microsoft.com/office/infopath/2007/PartnerControls">
        <TermInfo xmlns="http://schemas.microsoft.com/office/infopath/2007/PartnerControls">
          <TermName xmlns="http://schemas.microsoft.com/office/infopath/2007/PartnerControls">-</TermName>
          <TermId xmlns="http://schemas.microsoft.com/office/infopath/2007/PartnerControls">fee2ce2e-9442-497e-8286-c12081f7ebff</TermId>
        </TermInfo>
      </Terms>
    </d137ed4ccf9f47e6aec6101c1c03764b>
    <BOFDate xmlns="6acf3a52-5fc7-44aa-b5a3-d8fcafa65ae9">2025-12-08T22:00:00+00:00</BOFDate>
    <BOFDescription xmlns="6acf3a52-5fc7-44aa-b5a3-d8fcafa65ae9" xsi:nil="true"/>
    <BOFOrganization xmlns="6acf3a52-5fc7-44aa-b5a3-d8fcafa65ae9" xsi:nil="true"/>
    <BOFYear xmlns="6acf3a52-5fc7-44aa-b5a3-d8fcafa65ae9" xsi:nil="true"/>
    <BOFVersionNumber xmlns="6acf3a52-5fc7-44aa-b5a3-d8fcafa65ae9" xsi:nil="true"/>
    <BOFDistribution xmlns="6acf3a52-5fc7-44aa-b5a3-d8fcafa65ae9" xsi:nil="true"/>
    <BOFRegulationID xmlns="6acf3a52-5fc7-44aa-b5a3-d8fcafa65ae9" xsi:nil="true"/>
    <BOFTopic xmlns="6acf3a52-5fc7-44aa-b5a3-d8fcafa65ae9" xsi:nil="true"/>
    <BOFAccessRights xmlns="c4498ab8-87d8-47b3-9041-c69352928396">
      <UserInfo>
        <DisplayName/>
        <AccountId xsi:nil="true"/>
        <AccountType/>
      </UserInfo>
    </BOFAccessRights>
    <BOFDeadline xmlns="6acf3a52-5fc7-44aa-b5a3-d8fcafa65ae9" xsi:nil="true"/>
    <BOFNumber xmlns="6acf3a52-5fc7-44aa-b5a3-d8fcafa65ae9" xsi:nil="true"/>
    <BOFArrivalMethod xmlns="6acf3a52-5fc7-44aa-b5a3-d8fcafa65ae9" xsi:nil="true"/>
    <c46fafd1657f437393bab4237537afdc xmlns="6acf3a52-5fc7-44aa-b5a3-d8fcafa65ae9">
      <Terms xmlns="http://schemas.microsoft.com/office/infopath/2007/PartnerControls">
        <TermInfo xmlns="http://schemas.microsoft.com/office/infopath/2007/PartnerControls">
          <TermName xmlns="http://schemas.microsoft.com/office/infopath/2007/PartnerControls">-</TermName>
          <TermId xmlns="http://schemas.microsoft.com/office/infopath/2007/PartnerControls">fee2ce2e-9442-497e-8286-c12081f7ebff</TermId>
        </TermInfo>
      </Terms>
    </c46fafd1657f437393bab4237537afdc>
    <j2201bb872c640ea92f1c67ac7f7ed20 xmlns="6acf3a52-5fc7-44aa-b5a3-d8fcafa65ae9">
      <Terms xmlns="http://schemas.microsoft.com/office/infopath/2007/PartnerControls"/>
    </j2201bb872c640ea92f1c67ac7f7ed20>
    <BOFJournalNumber xmlns="6acf3a52-5fc7-44aa-b5a3-d8fcafa65ae9" xsi:nil="true"/>
    <BOFDocumentShape1 xmlns="6acf3a52-5fc7-44aa-b5a3-d8fcafa65ae9" xsi:nil="true"/>
    <BOFSecurityPeriodEndDate xmlns="6acf3a52-5fc7-44aa-b5a3-d8fcafa65ae9">2050-12-08T22:00:00+00:00</BOFSecurityPeriodEndDate>
    <l4f343cd45344ba894f48b05823d4b1e xmlns="6acf3a52-5fc7-44aa-b5a3-d8fcafa65ae9">
      <Terms xmlns="http://schemas.microsoft.com/office/infopath/2007/PartnerControls">
        <TermInfo xmlns="http://schemas.microsoft.com/office/infopath/2007/PartnerControls">
          <TermName xmlns="http://schemas.microsoft.com/office/infopath/2007/PartnerControls">Ei sisällä henkilötietoja</TermName>
          <TermId xmlns="http://schemas.microsoft.com/office/infopath/2007/PartnerControls">dc4e5d95-7f5c-40bc-90d0-62ffc545ecb2</TermId>
        </TermInfo>
      </Terms>
    </l4f343cd45344ba894f48b05823d4b1e>
    <BOFDepartment xmlns="6acf3a52-5fc7-44aa-b5a3-d8fcafa65ae9" xsi:nil="true"/>
    <BOFEnclosureNumber xmlns="6acf3a52-5fc7-44aa-b5a3-d8fcafa65ae9" xsi:nil="true"/>
    <BOFSecurityPeriod xmlns="6acf3a52-5fc7-44aa-b5a3-d8fcafa65ae9">25</BOFSecurityPeriod>
    <BOFTOSSelectionDate xmlns="6acf3a52-5fc7-44aa-b5a3-d8fcafa65ae9">2025-12-08T22:00:00+00:00</BOFTOSSelectionDate>
    <n54dfee9a4da44ffb02740dbb43665a9 xmlns="6acf3a52-5fc7-44aa-b5a3-d8fcafa65ae9">
      <Terms xmlns="http://schemas.microsoft.com/office/infopath/2007/PartnerControls">
        <TermInfo xmlns="http://schemas.microsoft.com/office/infopath/2007/PartnerControls">
          <TermName xmlns="http://schemas.microsoft.com/office/infopath/2007/PartnerControls">muu asiakirja</TermName>
          <TermId xmlns="http://schemas.microsoft.com/office/infopath/2007/PartnerControls">219df961-c2ad-44c1-a4d1-1d91049898d4</TermId>
        </TermInfo>
      </Terms>
    </n54dfee9a4da44ffb02740dbb43665a9>
    <_dlc_DocId xmlns="6acf3a52-5fc7-44aa-b5a3-d8fcafa65ae9">MRREQZHVFPDR-273328218-54</_dlc_DocId>
    <_dlc_DocIdUrl xmlns="6acf3a52-5fc7-44aa-b5a3-d8fcafa65ae9">
      <Url>https://nova.bofnet.fi/sites/maksupalvelujatarjoavat/_layouts/15/DocIdRedir.aspx?ID=MRREQZHVFPDR-273328218-54</Url>
      <Description>MRREQZHVFPDR-273328218-54</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Fiva dokumentti" ma:contentTypeID="0x01010048A48038F6F00E42902EC62EFFC5106102008304420C0F0E4446B2B7C28B626DB00E" ma:contentTypeVersion="126" ma:contentTypeDescription="Luo uusi Fiva dokumentti." ma:contentTypeScope="" ma:versionID="da824bf6aea1b21e114e7aed166dfd41">
  <xsd:schema xmlns:xsd="http://www.w3.org/2001/XMLSchema" xmlns:xs="http://www.w3.org/2001/XMLSchema" xmlns:p="http://schemas.microsoft.com/office/2006/metadata/properties" xmlns:ns2="6acf3a52-5fc7-44aa-b5a3-d8fcafa65ae9" xmlns:ns3="c4498ab8-87d8-47b3-9041-c69352928396" targetNamespace="http://schemas.microsoft.com/office/2006/metadata/properties" ma:root="true" ma:fieldsID="a21d73ec6fc9539e949c9c3454cb1e70" ns2:_="" ns3:_="">
    <xsd:import namespace="6acf3a52-5fc7-44aa-b5a3-d8fcafa65ae9"/>
    <xsd:import namespace="c4498ab8-87d8-47b3-9041-c69352928396"/>
    <xsd:element name="properties">
      <xsd:complexType>
        <xsd:sequence>
          <xsd:element name="documentManagement">
            <xsd:complexType>
              <xsd:all>
                <xsd:element ref="ns2:BOFDate"/>
                <xsd:element ref="ns2:BOFJournalNumber" minOccurs="0"/>
                <xsd:element ref="ns2:BOFEKPJDocument" minOccurs="0"/>
                <xsd:element ref="ns2:BOFDistribution" minOccurs="0"/>
                <xsd:element ref="ns3:BOFAccessRights" minOccurs="0"/>
                <xsd:element ref="ns2:BOFRegulationID" minOccurs="0"/>
                <xsd:element ref="ns2:BOFIdentifier" minOccurs="0"/>
                <xsd:element ref="ns2:BOFTopic" minOccurs="0"/>
                <xsd:element ref="ns2:BOFDescription" minOccurs="0"/>
                <xsd:element ref="ns2:BOFMeeting" minOccurs="0"/>
                <xsd:element ref="ns2:BOFMeetingDate" minOccurs="0"/>
                <xsd:element ref="ns2:BOFYear" minOccurs="0"/>
                <xsd:element ref="ns2:BOFDeadline" minOccurs="0"/>
                <xsd:element ref="ns2:BOFOrganization" minOccurs="0"/>
                <xsd:element ref="ns2:BOFDepartment" minOccurs="0"/>
                <xsd:element ref="ns2:BOFOriginator" minOccurs="0"/>
                <xsd:element ref="ns2:BOFDocumentShape1" minOccurs="0"/>
                <xsd:element ref="ns2:BOFNumber" minOccurs="0"/>
                <xsd:element ref="ns2:BOFVersionNumber" minOccurs="0"/>
                <xsd:element ref="ns2:BOFEnclosureNumber" minOccurs="0"/>
                <xsd:element ref="ns2:BOFArrivalMethod" minOccurs="0"/>
                <xsd:element ref="ns2:BOFBusinessID" minOccurs="0"/>
                <xsd:element ref="ns2:BOFRetentionPeriod" minOccurs="0"/>
                <xsd:element ref="ns2:BOFTOSSelectionDate" minOccurs="0"/>
                <xsd:element ref="ns2:BOFSiteURL" minOccurs="0"/>
                <xsd:element ref="ns2:BOFSecurityPeriod" minOccurs="0"/>
                <xsd:element ref="ns2:BOFSecurityPeriodEndDate" minOccurs="0"/>
                <xsd:element ref="ns3:TaxCatchAllLabel" minOccurs="0"/>
                <xsd:element ref="ns2:gd8b56b432df437cb5b0d2ef9fd59038" minOccurs="0"/>
                <xsd:element ref="ns2:j2201bb872c640ea92f1c67ac7f7ed20" minOccurs="0"/>
                <xsd:element ref="ns2:m2456a99f2ce4e3d9c0360899ed8d51c" minOccurs="0"/>
                <xsd:element ref="ns2:n54dfee9a4da44ffb02740dbb43665a9" minOccurs="0"/>
                <xsd:element ref="ns2:l4f343cd45344ba894f48b05823d4b1e" minOccurs="0"/>
                <xsd:element ref="ns2:l8dd6da34d7b440d9390ef60a6148415" minOccurs="0"/>
                <xsd:element ref="ns2:_dlc_DocId" minOccurs="0"/>
                <xsd:element ref="ns2:_dlc_DocIdUrl" minOccurs="0"/>
                <xsd:element ref="ns2:_dlc_DocIdPersistId" minOccurs="0"/>
                <xsd:element ref="ns3:TaxCatchAll" minOccurs="0"/>
                <xsd:element ref="ns2:c46fafd1657f437393bab4237537afdc" minOccurs="0"/>
                <xsd:element ref="ns2:o96e69e5e0314f8992b96c5b8538545d" minOccurs="0"/>
                <xsd:element ref="ns2:o1fbbbeebb644891a6771ec98b7c634d" minOccurs="0"/>
                <xsd:element ref="ns2:d137ed4ccf9f47e6aec6101c1c03764b" minOccurs="0"/>
                <xsd:element ref="ns2:a4415a7a0fef4c36bb7c664d9877e65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cf3a52-5fc7-44aa-b5a3-d8fcafa65ae9" elementFormDefault="qualified">
    <xsd:import namespace="http://schemas.microsoft.com/office/2006/documentManagement/types"/>
    <xsd:import namespace="http://schemas.microsoft.com/office/infopath/2007/PartnerControls"/>
    <xsd:element name="BOFDate" ma:index="2" ma:displayName="Päivämäärä" ma:default="[today]" ma:format="DateOnly" ma:internalName="BOFDate" ma:readOnly="false">
      <xsd:simpleType>
        <xsd:restriction base="dms:DateTime"/>
      </xsd:simpleType>
    </xsd:element>
    <xsd:element name="BOFJournalNumber" ma:index="10" nillable="true" ma:displayName="Asiatunnus" ma:internalName="BOFJournalNumber">
      <xsd:simpleType>
        <xsd:restriction base="dms:Text">
          <xsd:maxLength value="255"/>
        </xsd:restriction>
      </xsd:simpleType>
    </xsd:element>
    <xsd:element name="BOFEKPJDocument" ma:index="12" nillable="true" ma:displayName="EKPJ-asiakirja" ma:default="0" ma:internalName="BOFEKPJDocument">
      <xsd:simpleType>
        <xsd:restriction base="dms:Boolean"/>
      </xsd:simpleType>
    </xsd:element>
    <xsd:element name="BOFDistribution" ma:index="15" nillable="true" ma:displayName="Jakelu" ma:internalName="BOFDistribution">
      <xsd:simpleType>
        <xsd:restriction base="dms:Text">
          <xsd:maxLength value="255"/>
        </xsd:restriction>
      </xsd:simpleType>
    </xsd:element>
    <xsd:element name="BOFRegulationID" ma:index="17" nillable="true" ma:displayName="Määräystunnus" ma:internalName="BOFRegulationID">
      <xsd:simpleType>
        <xsd:restriction base="dms:Text">
          <xsd:maxLength value="255"/>
        </xsd:restriction>
      </xsd:simpleType>
    </xsd:element>
    <xsd:element name="BOFIdentifier" ma:index="18" nillable="true" ma:displayName="Tunniste / Muu tunnus" ma:internalName="BOFIdentifier">
      <xsd:simpleType>
        <xsd:restriction base="dms:Text">
          <xsd:maxLength value="255"/>
        </xsd:restriction>
      </xsd:simpleType>
    </xsd:element>
    <xsd:element name="BOFTopic" ma:index="19" nillable="true" ma:displayName="Aihe" ma:internalName="BOFTopic">
      <xsd:simpleType>
        <xsd:restriction base="dms:Text">
          <xsd:maxLength value="255"/>
        </xsd:restriction>
      </xsd:simpleType>
    </xsd:element>
    <xsd:element name="BOFDescription" ma:index="20" nillable="true" ma:displayName="Kuvaus" ma:internalName="BOFDescription">
      <xsd:simpleType>
        <xsd:restriction base="dms:Note">
          <xsd:maxLength value="255"/>
        </xsd:restriction>
      </xsd:simpleType>
    </xsd:element>
    <xsd:element name="BOFMeeting" ma:index="21" nillable="true" ma:displayName="Kokous" ma:internalName="BOFMeeting">
      <xsd:simpleType>
        <xsd:restriction base="dms:Text">
          <xsd:maxLength value="255"/>
        </xsd:restriction>
      </xsd:simpleType>
    </xsd:element>
    <xsd:element name="BOFMeetingDate" ma:index="22" nillable="true" ma:displayName="Kokouksen päivämäärä" ma:format="DateOnly" ma:internalName="BOFMeetingDate">
      <xsd:simpleType>
        <xsd:restriction base="dms:DateTime"/>
      </xsd:simpleType>
    </xsd:element>
    <xsd:element name="BOFYear" ma:index="23" nillable="true" ma:displayName="Vuosi" ma:internalName="BOFYear">
      <xsd:simpleType>
        <xsd:restriction base="dms:Text">
          <xsd:maxLength value="255"/>
        </xsd:restriction>
      </xsd:simpleType>
    </xsd:element>
    <xsd:element name="BOFDeadline" ma:index="24" nillable="true" ma:displayName="Määräpäivä" ma:format="DateOnly" ma:internalName="BOFDeadline">
      <xsd:simpleType>
        <xsd:restriction base="dms:DateTime"/>
      </xsd:simpleType>
    </xsd:element>
    <xsd:element name="BOFOrganization" ma:index="25" nillable="true" ma:displayName="Organisaatio" ma:internalName="BOFOrganization">
      <xsd:simpleType>
        <xsd:restriction base="dms:Text">
          <xsd:maxLength value="255"/>
        </xsd:restriction>
      </xsd:simpleType>
    </xsd:element>
    <xsd:element name="BOFDepartment" ma:index="26" nillable="true" ma:displayName="Osasto/toimisto" ma:internalName="BOFDepartment">
      <xsd:simpleType>
        <xsd:restriction base="dms:Text">
          <xsd:maxLength value="255"/>
        </xsd:restriction>
      </xsd:simpleType>
    </xsd:element>
    <xsd:element name="BOFOriginator" ma:index="27" nillable="true" ma:displayName="Tekijät" ma:internalName="BOFOriginator">
      <xsd:simpleType>
        <xsd:restriction base="dms:Text">
          <xsd:maxLength value="255"/>
        </xsd:restriction>
      </xsd:simpleType>
    </xsd:element>
    <xsd:element name="BOFDocumentShape1" ma:index="28" nillable="true" ma:displayName="Dokumentin luonne" ma:format="Dropdown" ma:internalName="BOFDocumentShape1">
      <xsd:simpleType>
        <xsd:union memberTypes="dms:Text">
          <xsd:simpleType>
            <xsd:restriction base="dms:Choice">
              <xsd:enumeration value="Ehdotus"/>
              <xsd:enumeration value="Esitys"/>
              <xsd:enumeration value="Faksi"/>
              <xsd:enumeration value="Hakemus"/>
              <xsd:enumeration value="Ilmoitus"/>
              <xsd:enumeration value="Kutsu"/>
              <xsd:enumeration value="Lausunto"/>
              <xsd:enumeration value="Lausuntopyyntö"/>
              <xsd:enumeration value="Liite"/>
              <xsd:enumeration value="Muistio"/>
              <xsd:enumeration value="Ohje"/>
              <xsd:enumeration value="Ote"/>
              <xsd:enumeration value="Päätös"/>
              <xsd:enumeration value="Pöytäkirjan ote"/>
              <xsd:enumeration value="Saate"/>
              <xsd:enumeration value="Sopimus"/>
              <xsd:enumeration value="Tarjous"/>
              <xsd:enumeration value="Tarjouspyyntö"/>
              <xsd:enumeration value="Tiedote"/>
              <xsd:enumeration value="Tilaus"/>
              <xsd:enumeration value="Tilausvahvistus"/>
              <xsd:enumeration value="Toimeksianto"/>
              <xsd:enumeration value="Vahvistus"/>
            </xsd:restriction>
          </xsd:simpleType>
        </xsd:union>
      </xsd:simpleType>
    </xsd:element>
    <xsd:element name="BOFNumber" ma:index="29" nillable="true" ma:displayName="Numero" ma:internalName="BOFNumber">
      <xsd:simpleType>
        <xsd:restriction base="dms:Text">
          <xsd:maxLength value="255"/>
        </xsd:restriction>
      </xsd:simpleType>
    </xsd:element>
    <xsd:element name="BOFVersionNumber" ma:index="30" nillable="true" ma:displayName="Versionumero" ma:internalName="BOFVersionNumber">
      <xsd:simpleType>
        <xsd:restriction base="dms:Text">
          <xsd:maxLength value="255"/>
        </xsd:restriction>
      </xsd:simpleType>
    </xsd:element>
    <xsd:element name="BOFEnclosureNumber" ma:index="31" nillable="true" ma:displayName="Liitenumero" ma:internalName="BOFEnclosureNumber">
      <xsd:simpleType>
        <xsd:restriction base="dms:Text">
          <xsd:maxLength value="255"/>
        </xsd:restriction>
      </xsd:simpleType>
    </xsd:element>
    <xsd:element name="BOFArrivalMethod" ma:index="33" nillable="true" ma:displayName="Saapumistapa" ma:internalName="BOFArrivalMethod">
      <xsd:simpleType>
        <xsd:restriction base="dms:Text">
          <xsd:maxLength value="255"/>
        </xsd:restriction>
      </xsd:simpleType>
    </xsd:element>
    <xsd:element name="BOFBusinessID" ma:index="34" nillable="true" ma:displayName="Y-tunnus" ma:default="0202248-1​" ma:internalName="BOFBusinessID">
      <xsd:simpleType>
        <xsd:restriction base="dms:Text">
          <xsd:maxLength value="255"/>
        </xsd:restriction>
      </xsd:simpleType>
    </xsd:element>
    <xsd:element name="BOFRetentionPeriod" ma:index="35" nillable="true" ma:displayName="Säilytysaika" ma:internalName="BOFRetentionPeriod">
      <xsd:simpleType>
        <xsd:restriction base="dms:Text">
          <xsd:maxLength value="255"/>
        </xsd:restriction>
      </xsd:simpleType>
    </xsd:element>
    <xsd:element name="BOFTOSSelectionDate" ma:index="36" nillable="true" ma:displayName="TOS valintapäivämäärä" ma:format="DateOnly" ma:internalName="BOFTOSSelectionDate">
      <xsd:simpleType>
        <xsd:restriction base="dms:DateTime"/>
      </xsd:simpleType>
    </xsd:element>
    <xsd:element name="BOFSiteURL" ma:index="37" nillable="true" ma:displayName="Aiempi sijainti" ma:internalName="BOFSiteURL">
      <xsd:simpleType>
        <xsd:restriction base="dms:Note"/>
      </xsd:simpleType>
    </xsd:element>
    <xsd:element name="BOFSecurityPeriod" ma:index="38" nillable="true" ma:displayName="Salassapitoaika" ma:internalName="BOFSecurityPeriod">
      <xsd:simpleType>
        <xsd:restriction base="dms:Text">
          <xsd:maxLength value="255"/>
        </xsd:restriction>
      </xsd:simpleType>
    </xsd:element>
    <xsd:element name="BOFSecurityPeriodEndDate" ma:index="39" nillable="true" ma:displayName="Salassapidon päättymisajankohta" ma:format="DateOnly" ma:internalName="BOFSecurityPeriodEndDate">
      <xsd:simpleType>
        <xsd:restriction base="dms:DateTime"/>
      </xsd:simpleType>
    </xsd:element>
    <xsd:element name="gd8b56b432df437cb5b0d2ef9fd59038" ma:index="42" ma:taxonomy="true" ma:internalName="gd8b56b432df437cb5b0d2ef9fd59038" ma:taxonomyFieldName="BOFStatus" ma:displayName="Tila" ma:readOnly="false" ma:default="65;#Luonnos|eb8c226b-c5bb-4ca1-823d-868db9a2d96d" ma:fieldId="{0d8b56b4-32df-437c-b5b0-d2ef9fd59038}" ma:sspId="30d126b2-fd09-4686-ac2d-ba29881ff9df" ma:termSetId="9275b4e0-cc2f-431e-9d42-6e5508b9eea0" ma:anchorId="00000000-0000-0000-0000-000000000000" ma:open="false" ma:isKeyword="false">
      <xsd:complexType>
        <xsd:sequence>
          <xsd:element ref="pc:Terms" minOccurs="0" maxOccurs="1"/>
        </xsd:sequence>
      </xsd:complexType>
    </xsd:element>
    <xsd:element name="j2201bb872c640ea92f1c67ac7f7ed20" ma:index="45" nillable="true" ma:taxonomy="true" ma:internalName="j2201bb872c640ea92f1c67ac7f7ed20" ma:taxonomyFieldName="BOFECBClassification" ma:displayName="EKPJ-julkisuusluokka" ma:default="" ma:fieldId="{32201bb8-72c6-40ea-92f1-c67ac7f7ed20}" ma:sspId="30d126b2-fd09-4686-ac2d-ba29881ff9df" ma:termSetId="96f52b74-aa63-4522-96a5-748c5d6be6d3" ma:anchorId="00000000-0000-0000-0000-000000000000" ma:open="false" ma:isKeyword="false">
      <xsd:complexType>
        <xsd:sequence>
          <xsd:element ref="pc:Terms" minOccurs="0" maxOccurs="1"/>
        </xsd:sequence>
      </xsd:complexType>
    </xsd:element>
    <xsd:element name="m2456a99f2ce4e3d9c0360899ed8d51c" ma:index="47" nillable="true" ma:taxonomy="true" ma:internalName="m2456a99f2ce4e3d9c0360899ed8d51c" ma:taxonomyFieldName="BOFYhpe" ma:displayName="Yhteisöjen perustietorekisteri" ma:default="" ma:fieldId="{62456a99-f2ce-4e3d-9c03-60899ed8d51c}" ma:sspId="30d126b2-fd09-4686-ac2d-ba29881ff9df" ma:termSetId="fb9e46a2-0485-47b9-b69a-43389a34c4e1" ma:anchorId="00000000-0000-0000-0000-000000000000" ma:open="false" ma:isKeyword="false">
      <xsd:complexType>
        <xsd:sequence>
          <xsd:element ref="pc:Terms" minOccurs="0" maxOccurs="1"/>
        </xsd:sequence>
      </xsd:complexType>
    </xsd:element>
    <xsd:element name="n54dfee9a4da44ffb02740dbb43665a9" ma:index="48" ma:taxonomy="true" ma:internalName="n54dfee9a4da44ffb02740dbb43665a9" ma:taxonomyFieldName="BOFFivaTOSAndDocumentType" ma:displayName="Tehtäväluokka ja asiakirjatyyppi FIVA" ma:readOnly="false" ma:default="" ma:fieldId="{754dfee9-a4da-44ff-b027-40dbb43665a9}" ma:sspId="30d126b2-fd09-4686-ac2d-ba29881ff9df" ma:termSetId="6d19e647-1d2d-408a-8c15-a75791df93ce" ma:anchorId="00000000-0000-0000-0000-000000000000" ma:open="false" ma:isKeyword="false">
      <xsd:complexType>
        <xsd:sequence>
          <xsd:element ref="pc:Terms" minOccurs="0" maxOccurs="1"/>
        </xsd:sequence>
      </xsd:complexType>
    </xsd:element>
    <xsd:element name="l4f343cd45344ba894f48b05823d4b1e" ma:index="49" nillable="true" ma:taxonomy="true" ma:internalName="l4f343cd45344ba894f48b05823d4b1e" ma:taxonomyFieldName="BOFPersonalData" ma:displayName="Henkilötietoja" ma:default="" ma:fieldId="{54f343cd-4534-4ba8-94f4-8b05823d4b1e}" ma:sspId="30d126b2-fd09-4686-ac2d-ba29881ff9df" ma:termSetId="9f4158aa-fe4f-4683-8b5e-a4d8b29013f6" ma:anchorId="00000000-0000-0000-0000-000000000000" ma:open="false" ma:isKeyword="false">
      <xsd:complexType>
        <xsd:sequence>
          <xsd:element ref="pc:Terms" minOccurs="0" maxOccurs="1"/>
        </xsd:sequence>
      </xsd:complexType>
    </xsd:element>
    <xsd:element name="l8dd6da34d7b440d9390ef60a6148415" ma:index="52" nillable="true" ma:taxonomy="true" ma:internalName="l8dd6da34d7b440d9390ef60a6148415" ma:taxonomyFieldName="BOFSecuritylevel" ma:displayName="Käsittelytaso" ma:default="" ma:fieldId="{58dd6da3-4d7b-440d-9390-ef60a6148415}" ma:sspId="30d126b2-fd09-4686-ac2d-ba29881ff9df" ma:termSetId="d91ca804-285d-4227-bd33-16404398889c" ma:anchorId="00000000-0000-0000-0000-000000000000" ma:open="false" ma:isKeyword="false">
      <xsd:complexType>
        <xsd:sequence>
          <xsd:element ref="pc:Terms" minOccurs="0" maxOccurs="1"/>
        </xsd:sequence>
      </xsd:complexType>
    </xsd:element>
    <xsd:element name="_dlc_DocId" ma:index="53" nillable="true" ma:displayName="Document ID Value" ma:description="The value of the document ID assigned to this item." ma:internalName="_dlc_DocId" ma:readOnly="true">
      <xsd:simpleType>
        <xsd:restriction base="dms:Text"/>
      </xsd:simpleType>
    </xsd:element>
    <xsd:element name="_dlc_DocIdUrl" ma:index="5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5" nillable="true" ma:displayName="Persist ID" ma:description="Keep ID on add." ma:hidden="true" ma:internalName="_dlc_DocIdPersistId" ma:readOnly="true">
      <xsd:simpleType>
        <xsd:restriction base="dms:Boolean"/>
      </xsd:simpleType>
    </xsd:element>
    <xsd:element name="c46fafd1657f437393bab4237537afdc" ma:index="57" nillable="true" ma:taxonomy="true" ma:internalName="c46fafd1657f437393bab4237537afdc" ma:taxonomyFieldName="BOFSecurityReasonFiva" ma:displayName="Salassapitoperuste Fiva" ma:default="" ma:fieldId="{c46fafd1-657f-4373-93ba-b4237537afdc}" ma:sspId="30d126b2-fd09-4686-ac2d-ba29881ff9df" ma:termSetId="e2d07253-7950-4d75-8f88-c634ce097df1" ma:anchorId="00000000-0000-0000-0000-000000000000" ma:open="false" ma:isKeyword="false">
      <xsd:complexType>
        <xsd:sequence>
          <xsd:element ref="pc:Terms" minOccurs="0" maxOccurs="1"/>
        </xsd:sequence>
      </xsd:complexType>
    </xsd:element>
    <xsd:element name="o96e69e5e0314f8992b96c5b8538545d" ma:index="58" ma:taxonomy="true" ma:internalName="o96e69e5e0314f8992b96c5b8538545d" ma:taxonomyFieldName="BOFPublicity" ma:displayName="Julkisuusluokka" ma:readOnly="false" ma:default="" ma:fieldId="{896e69e5-e031-4f89-92b9-6c5b8538545d}" ma:sspId="30d126b2-fd09-4686-ac2d-ba29881ff9df" ma:termSetId="ede1f580-9a8e-4536-8f37-47f328b45129" ma:anchorId="00000000-0000-0000-0000-000000000000" ma:open="false" ma:isKeyword="false">
      <xsd:complexType>
        <xsd:sequence>
          <xsd:element ref="pc:Terms" minOccurs="0" maxOccurs="1"/>
        </xsd:sequence>
      </xsd:complexType>
    </xsd:element>
    <xsd:element name="o1fbbbeebb644891a6771ec98b7c634d" ma:index="59" nillable="true" ma:taxonomy="true" ma:internalName="o1fbbbeebb644891a6771ec98b7c634d" ma:taxonomyFieldName="BOFLanguage" ma:displayName="Kieli" ma:default="" ma:fieldId="{81fbbbee-bb64-4891-a677-1ec98b7c634d}" ma:sspId="30d126b2-fd09-4686-ac2d-ba29881ff9df" ma:termSetId="bc56ba24-bcf7-4287-9897-7c636b644c1b" ma:anchorId="00000000-0000-0000-0000-000000000000" ma:open="false" ma:isKeyword="false">
      <xsd:complexType>
        <xsd:sequence>
          <xsd:element ref="pc:Terms" minOccurs="0" maxOccurs="1"/>
        </xsd:sequence>
      </xsd:complexType>
    </xsd:element>
    <xsd:element name="d137ed4ccf9f47e6aec6101c1c03764b" ma:index="60" nillable="true" ma:taxonomy="true" ma:internalName="d137ed4ccf9f47e6aec6101c1c03764b" ma:taxonomyFieldName="BOFSecurityReasonFiva3" ma:displayName="Salassapitoperuste Fiva 3" ma:default="" ma:fieldId="{d137ed4c-cf9f-47e6-aec6-101c1c03764b}" ma:sspId="30d126b2-fd09-4686-ac2d-ba29881ff9df" ma:termSetId="e2d07253-7950-4d75-8f88-c634ce097df1" ma:anchorId="00000000-0000-0000-0000-000000000000" ma:open="false" ma:isKeyword="false">
      <xsd:complexType>
        <xsd:sequence>
          <xsd:element ref="pc:Terms" minOccurs="0" maxOccurs="1"/>
        </xsd:sequence>
      </xsd:complexType>
    </xsd:element>
    <xsd:element name="a4415a7a0fef4c36bb7c664d9877e65b" ma:index="61" nillable="true" ma:taxonomy="true" ma:internalName="a4415a7a0fef4c36bb7c664d9877e65b" ma:taxonomyFieldName="BOFSecurityReasonFiva2" ma:displayName="Salassapitoperuste Fiva 2" ma:default="" ma:fieldId="{a4415a7a-0fef-4c36-bb7c-664d9877e65b}" ma:sspId="30d126b2-fd09-4686-ac2d-ba29881ff9df" ma:termSetId="e2d07253-7950-4d75-8f88-c634ce097df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4498ab8-87d8-47b3-9041-c69352928396" elementFormDefault="qualified">
    <xsd:import namespace="http://schemas.microsoft.com/office/2006/documentManagement/types"/>
    <xsd:import namespace="http://schemas.microsoft.com/office/infopath/2007/PartnerControls"/>
    <xsd:element name="BOFAccessRights" ma:index="16" nillable="true" ma:displayName="Lukuoikeudet arkistoinnin jälkeen" ma:list="UserInfo" ma:SearchPeopleOnly="false" ma:SharePointGroup="0" ma:internalName="BOFAccessRight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Label" ma:index="40" nillable="true" ma:displayName="Taxonomy Catch All Column1" ma:hidden="true" ma:list="{ce9021da-414f-4f10-85a2-7c1689e08134}" ma:internalName="TaxCatchAllLabel" ma:readOnly="true" ma:showField="CatchAllDataLabel" ma:web="6c9c93bd-3c18-4d9f-8f08-7fdb69eacf09">
      <xsd:complexType>
        <xsd:complexContent>
          <xsd:extension base="dms:MultiChoiceLookup">
            <xsd:sequence>
              <xsd:element name="Value" type="dms:Lookup" maxOccurs="unbounded" minOccurs="0" nillable="true"/>
            </xsd:sequence>
          </xsd:extension>
        </xsd:complexContent>
      </xsd:complexType>
    </xsd:element>
    <xsd:element name="TaxCatchAll" ma:index="56" nillable="true" ma:displayName="Taxonomy Catch All Column" ma:hidden="true" ma:list="{ce9021da-414f-4f10-85a2-7c1689e08134}" ma:internalName="TaxCatchAll" ma:showField="CatchAllData" ma:web="6c9c93bd-3c18-4d9f-8f08-7fdb69eacf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30d126b2-fd09-4686-ac2d-ba29881ff9df" ContentTypeId="0x01010048A48038F6F00E42902EC62EFFC5106102" PreviousValue="false"/>
</file>

<file path=customXml/item6.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D9C35D56-EE68-40B2-83FE-BC4A86C025B1}">
  <ds:schemaRefs>
    <ds:schemaRef ds:uri="http://schemas.microsoft.com/sharepoint/events"/>
  </ds:schemaRefs>
</ds:datastoreItem>
</file>

<file path=customXml/itemProps2.xml><?xml version="1.0" encoding="utf-8"?>
<ds:datastoreItem xmlns:ds="http://schemas.openxmlformats.org/officeDocument/2006/customXml" ds:itemID="{DFF0004D-FD13-48DB-B0CC-DDCC25BC41E9}">
  <ds:schemaRefs>
    <ds:schemaRef ds:uri="c4498ab8-87d8-47b3-9041-c69352928396"/>
    <ds:schemaRef ds:uri="http://purl.org/dc/dcmitype/"/>
    <ds:schemaRef ds:uri="http://purl.org/dc/terms/"/>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6acf3a52-5fc7-44aa-b5a3-d8fcafa65ae9"/>
    <ds:schemaRef ds:uri="http://www.w3.org/XML/1998/namespace"/>
  </ds:schemaRefs>
</ds:datastoreItem>
</file>

<file path=customXml/itemProps3.xml><?xml version="1.0" encoding="utf-8"?>
<ds:datastoreItem xmlns:ds="http://schemas.openxmlformats.org/officeDocument/2006/customXml" ds:itemID="{8AF1E5E6-C421-42B2-8B42-F0C175BC2031}">
  <ds:schemaRefs>
    <ds:schemaRef ds:uri="http://schemas.microsoft.com/sharepoint/v3/contenttype/forms"/>
  </ds:schemaRefs>
</ds:datastoreItem>
</file>

<file path=customXml/itemProps4.xml><?xml version="1.0" encoding="utf-8"?>
<ds:datastoreItem xmlns:ds="http://schemas.openxmlformats.org/officeDocument/2006/customXml" ds:itemID="{CF6D3ECF-13A0-4D15-8DE8-B333863776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cf3a52-5fc7-44aa-b5a3-d8fcafa65ae9"/>
    <ds:schemaRef ds:uri="c4498ab8-87d8-47b3-9041-c693529283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0B2708A4-1774-4233-93CB-40462B05EF06}">
  <ds:schemaRefs>
    <ds:schemaRef ds:uri="Microsoft.SharePoint.Taxonomy.ContentTypeSync"/>
  </ds:schemaRefs>
</ds:datastoreItem>
</file>

<file path=customXml/itemProps6.xml><?xml version="1.0" encoding="utf-8"?>
<ds:datastoreItem xmlns:ds="http://schemas.openxmlformats.org/officeDocument/2006/customXml" ds:itemID="{89F0CD37-909E-4399-9099-6E25ECAB44CE}">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15</vt:i4>
      </vt:variant>
    </vt:vector>
  </HeadingPairs>
  <TitlesOfParts>
    <vt:vector size="15" baseType="lpstr">
      <vt:lpstr>Anvisningar</vt:lpstr>
      <vt:lpstr>Basuppgifter</vt:lpstr>
      <vt:lpstr>Myndighetsresultaträkning</vt:lpstr>
      <vt:lpstr>Myndighetsbalansräkning</vt:lpstr>
      <vt:lpstr>Kreditrisk</vt:lpstr>
      <vt:lpstr>Kostnadsbaserad</vt:lpstr>
      <vt:lpstr>Transaktionsbaserad</vt:lpstr>
      <vt:lpstr>Summametoden</vt:lpstr>
      <vt:lpstr>2 % krav för institut för e-pen</vt:lpstr>
      <vt:lpstr>Kapitalplan</vt:lpstr>
      <vt:lpstr>Kapitalbas och kapitaltäckning</vt:lpstr>
      <vt:lpstr>Sammandrag (Kostnadsbaserad)</vt:lpstr>
      <vt:lpstr>Sammandrag (Transaktionsbas.)</vt:lpstr>
      <vt:lpstr>Sammandrag (Summametoden)</vt:lpstr>
      <vt:lpstr>Sammandrag (2 % krav)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Excel-pohja (Sähkörahayhteisö)</dc:title>
  <dc:creator>Lehtinen, Emma</dc:creator>
  <cp:lastModifiedBy>Galkin, Margit</cp:lastModifiedBy>
  <dcterms:created xsi:type="dcterms:W3CDTF">2025-11-05T09:47:01Z</dcterms:created>
  <dcterms:modified xsi:type="dcterms:W3CDTF">2026-01-29T11:22:48Z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0x01010048A48038F6F00E42902EC62EFFC5106102008304420C0F0E4446B2B7C28B626DB00E</vt:lpwstr>
  </property>
  <property fmtid="{D5CDD505-2E9C-101B-9397-08002B2CF9AE}" pid="3" name="BOFStatus">
    <vt:lpwstr>65;#Luonnos|eb8c226b-c5bb-4ca1-823d-868db9a2d96d</vt:lpwstr>
  </property>
  <property fmtid="{D5CDD505-2E9C-101B-9397-08002B2CF9AE}" pid="4" name="BOFSecurityReasonFiva2">
    <vt:lpwstr>14;#-|fee2ce2e-9442-497e-8286-c12081f7ebff</vt:lpwstr>
  </property>
  <property fmtid="{D5CDD505-2E9C-101B-9397-08002B2CF9AE}" pid="5" name="BOFPersonalData">
    <vt:lpwstr>4;#Ei sisällä henkilötietoja|dc4e5d95-7f5c-40bc-90d0-62ffc545ecb2</vt:lpwstr>
  </property>
  <property fmtid="{D5CDD505-2E9C-101B-9397-08002B2CF9AE}" pid="6" name="BOFSecurityReasonFiva">
    <vt:lpwstr>14;#-|fee2ce2e-9442-497e-8286-c12081f7ebff</vt:lpwstr>
  </property>
  <property fmtid="{D5CDD505-2E9C-101B-9397-08002B2CF9AE}" pid="7" name="BOFSecurityReasonFiva3">
    <vt:lpwstr>14;#-|fee2ce2e-9442-497e-8286-c12081f7ebff</vt:lpwstr>
  </property>
  <property fmtid="{D5CDD505-2E9C-101B-9397-08002B2CF9AE}" pid="8" name="BOFYhpe">
    <vt:lpwstr>374;#-|62fe3712-88f1-4ef4-a33f-31d536f29400</vt:lpwstr>
  </property>
  <property fmtid="{D5CDD505-2E9C-101B-9397-08002B2CF9AE}" pid="9" name="BOFECBClassification">
    <vt:lpwstr/>
  </property>
  <property fmtid="{D5CDD505-2E9C-101B-9397-08002B2CF9AE}" pid="10" name="BOFFivaTOSAndDocumentType">
    <vt:lpwstr>621;#muu asiakirja|219df961-c2ad-44c1-a4d1-1d91049898d4</vt:lpwstr>
  </property>
  <property fmtid="{D5CDD505-2E9C-101B-9397-08002B2CF9AE}" pid="11" name="BOFSecuritylevel">
    <vt:lpwstr>198;#SP/FIVA-EI RAJOITETTU|bedfd2e6-62e7-424d-876f-0677d372658a</vt:lpwstr>
  </property>
  <property fmtid="{D5CDD505-2E9C-101B-9397-08002B2CF9AE}" pid="12" name="BOFLanguage">
    <vt:lpwstr>63;#fi - suomi|7df78120-bfde-4d00-a433-e39796363beb</vt:lpwstr>
  </property>
  <property fmtid="{D5CDD505-2E9C-101B-9397-08002B2CF9AE}" pid="13" name="BOFPublicity">
    <vt:lpwstr>10;#Julkinen|22eec492-dc8a-4ca2-89ab-485330597488</vt:lpwstr>
  </property>
  <property fmtid="{D5CDD505-2E9C-101B-9397-08002B2CF9AE}" pid="14" name="_dlc_DocIdItemGuid">
    <vt:lpwstr>755db589-5ddc-4c3a-b7ba-55cb20f6c39f</vt:lpwstr>
  </property>
</Properties>
</file>