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1820" windowHeight="7605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M60" i="3"/>
  <c r="I30" i="13" l="1"/>
  <c r="I28" i="13"/>
  <c r="I23" i="13"/>
  <c r="I32" i="12"/>
  <c r="I26" i="12"/>
  <c r="I26" i="11"/>
  <c r="I21" i="11"/>
  <c r="I32" i="11" s="1"/>
  <c r="I29" i="10"/>
  <c r="I28" i="10" s="1"/>
  <c r="I24" i="10"/>
  <c r="I21" i="10"/>
  <c r="I29" i="9"/>
  <c r="I28" i="9"/>
  <c r="I24" i="9"/>
  <c r="I21" i="9"/>
  <c r="I28" i="8"/>
  <c r="I23" i="8"/>
  <c r="I21" i="8"/>
  <c r="I30" i="7"/>
  <c r="I29" i="7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J22" i="5" s="1"/>
  <c r="L22" i="5" s="1"/>
  <c r="I34" i="5"/>
  <c r="L34" i="5" s="1"/>
  <c r="L33" i="5"/>
  <c r="K33" i="5"/>
  <c r="L32" i="5"/>
  <c r="K32" i="5"/>
  <c r="L31" i="5"/>
  <c r="K31" i="5"/>
  <c r="L30" i="5"/>
  <c r="K30" i="5"/>
  <c r="L29" i="5"/>
  <c r="K29" i="5"/>
  <c r="L28" i="5"/>
  <c r="J28" i="5"/>
  <c r="I28" i="5"/>
  <c r="K28" i="5" s="1"/>
  <c r="L27" i="5"/>
  <c r="K27" i="5"/>
  <c r="L26" i="5"/>
  <c r="K26" i="5"/>
  <c r="L25" i="5"/>
  <c r="K25" i="5"/>
  <c r="L24" i="5"/>
  <c r="K24" i="5"/>
  <c r="L23" i="5"/>
  <c r="J23" i="5"/>
  <c r="I23" i="5"/>
  <c r="K23" i="5" s="1"/>
  <c r="I22" i="5"/>
  <c r="M58" i="4"/>
  <c r="M56" i="4"/>
  <c r="M55" i="4"/>
  <c r="M51" i="4"/>
  <c r="M49" i="4"/>
  <c r="M45" i="4"/>
  <c r="M44" i="4"/>
  <c r="M39" i="4"/>
  <c r="M38" i="4"/>
  <c r="M35" i="4"/>
  <c r="M34" i="4"/>
  <c r="M33" i="4"/>
  <c r="M31" i="4"/>
  <c r="M30" i="4"/>
  <c r="M29" i="4"/>
  <c r="M27" i="4"/>
  <c r="M26" i="4"/>
  <c r="M25" i="4"/>
  <c r="M58" i="3"/>
  <c r="M26" i="3"/>
  <c r="I70" i="2"/>
  <c r="L67" i="2"/>
  <c r="L66" i="2"/>
  <c r="L65" i="2"/>
  <c r="L64" i="2"/>
  <c r="L63" i="2"/>
  <c r="K63" i="2"/>
  <c r="J63" i="2"/>
  <c r="L61" i="2"/>
  <c r="L60" i="2"/>
  <c r="L59" i="2"/>
  <c r="L58" i="2"/>
  <c r="L57" i="2"/>
  <c r="K57" i="2"/>
  <c r="J57" i="2"/>
  <c r="L55" i="2"/>
  <c r="L54" i="2"/>
  <c r="L53" i="2"/>
  <c r="L52" i="2"/>
  <c r="K52" i="2"/>
  <c r="J52" i="2"/>
  <c r="L50" i="2"/>
  <c r="L49" i="2"/>
  <c r="L48" i="2"/>
  <c r="L47" i="2"/>
  <c r="L46" i="2"/>
  <c r="L45" i="2"/>
  <c r="K45" i="2"/>
  <c r="J45" i="2"/>
  <c r="L43" i="2"/>
  <c r="L42" i="2"/>
  <c r="L41" i="2"/>
  <c r="L40" i="2"/>
  <c r="L39" i="2"/>
  <c r="K39" i="2"/>
  <c r="J39" i="2"/>
  <c r="L37" i="2"/>
  <c r="L36" i="2"/>
  <c r="L35" i="2"/>
  <c r="L34" i="2"/>
  <c r="L33" i="2"/>
  <c r="L32" i="2"/>
  <c r="L31" i="2"/>
  <c r="L30" i="2"/>
  <c r="K30" i="2"/>
  <c r="K69" i="2" s="1"/>
  <c r="J30" i="2"/>
  <c r="J69" i="2" s="1"/>
  <c r="I22" i="2"/>
  <c r="I66" i="1"/>
  <c r="L64" i="1"/>
  <c r="L62" i="1"/>
  <c r="L61" i="1"/>
  <c r="L60" i="1"/>
  <c r="L59" i="1"/>
  <c r="L58" i="1"/>
  <c r="K58" i="1"/>
  <c r="J58" i="1"/>
  <c r="L56" i="1"/>
  <c r="L55" i="1"/>
  <c r="L54" i="1"/>
  <c r="L53" i="1"/>
  <c r="L52" i="1"/>
  <c r="K52" i="1"/>
  <c r="J52" i="1"/>
  <c r="L50" i="1"/>
  <c r="L49" i="1"/>
  <c r="L48" i="1"/>
  <c r="L47" i="1"/>
  <c r="L46" i="1"/>
  <c r="L45" i="1"/>
  <c r="K45" i="1"/>
  <c r="J45" i="1"/>
  <c r="L43" i="1"/>
  <c r="L42" i="1"/>
  <c r="L41" i="1"/>
  <c r="L40" i="1"/>
  <c r="L39" i="1"/>
  <c r="K39" i="1"/>
  <c r="J39" i="1"/>
  <c r="L37" i="1"/>
  <c r="L36" i="1"/>
  <c r="L35" i="1"/>
  <c r="L34" i="1"/>
  <c r="L33" i="1"/>
  <c r="L32" i="1"/>
  <c r="L31" i="1"/>
  <c r="L30" i="1"/>
  <c r="K30" i="1"/>
  <c r="K65" i="1" s="1"/>
  <c r="J30" i="1"/>
  <c r="J65" i="1" s="1"/>
  <c r="I22" i="1"/>
  <c r="M37" i="3" l="1"/>
  <c r="M48" i="3"/>
  <c r="M27" i="3"/>
  <c r="M33" i="3"/>
  <c r="M38" i="3"/>
  <c r="M44" i="3"/>
  <c r="M49" i="3"/>
  <c r="M55" i="3"/>
  <c r="M40" i="4"/>
  <c r="M47" i="4"/>
  <c r="M52" i="4"/>
  <c r="M57" i="4"/>
  <c r="M31" i="3"/>
  <c r="M43" i="3"/>
  <c r="M53" i="3"/>
  <c r="M29" i="3"/>
  <c r="M34" i="3"/>
  <c r="M39" i="3"/>
  <c r="M45" i="3"/>
  <c r="M51" i="3"/>
  <c r="M56" i="3"/>
  <c r="M37" i="4"/>
  <c r="M43" i="4"/>
  <c r="M48" i="4"/>
  <c r="M53" i="4"/>
  <c r="M25" i="3"/>
  <c r="M30" i="3"/>
  <c r="M35" i="3"/>
  <c r="M40" i="3"/>
  <c r="M47" i="3"/>
  <c r="M52" i="3"/>
  <c r="M57" i="3"/>
  <c r="I30" i="11"/>
  <c r="I42" i="5"/>
  <c r="K34" i="5"/>
  <c r="K22" i="5"/>
</calcChain>
</file>

<file path=xl/sharedStrings.xml><?xml version="1.0" encoding="utf-8"?>
<sst xmlns="http://schemas.openxmlformats.org/spreadsheetml/2006/main" count="675" uniqueCount="235">
  <si>
    <t>Arvo</t>
  </si>
  <si>
    <t>FINANSSIVALVONTA</t>
  </si>
  <si>
    <t>Annettu</t>
  </si>
  <si>
    <t>Korvaa</t>
  </si>
  <si>
    <t>Voimassa</t>
  </si>
  <si>
    <t>Eläkevakuutuksen puolivuositiedot</t>
  </si>
  <si>
    <t>VO01e</t>
  </si>
  <si>
    <t>Määräykset ja ohjeet:</t>
  </si>
  <si>
    <t>1/2011</t>
  </si>
  <si>
    <t>Tiedonantajatasot:</t>
  </si>
  <si>
    <t>441, 443</t>
  </si>
  <si>
    <t>Frekvenssi:</t>
  </si>
  <si>
    <t>Puolivuosittain</t>
  </si>
  <si>
    <t>Vastaustarkkuus:</t>
  </si>
  <si>
    <t>1000 EUR / %-tiedot kaksi desim.</t>
  </si>
  <si>
    <t>Palautusviive:</t>
  </si>
  <si>
    <t>15.2. / 15.8.</t>
  </si>
  <si>
    <t>Yhteenveto eläkekassan vastuuvelan katteesta</t>
  </si>
  <si>
    <t>Kaikki katekelpoinen omaisuus</t>
  </si>
  <si>
    <t>Josta vastuuvelan katteena</t>
  </si>
  <si>
    <t>Kate vastuuvelan bruttomäärästä (%)</t>
  </si>
  <si>
    <t>MAX %</t>
  </si>
  <si>
    <t>Rivino</t>
  </si>
  <si>
    <t>Tno</t>
  </si>
  <si>
    <t>05</t>
  </si>
  <si>
    <t>Katettava vastuuvelka</t>
  </si>
  <si>
    <t>Vastuuvelka</t>
  </si>
  <si>
    <t>Vastuuvelasta vähennettävät erät (VKL 83 §)</t>
  </si>
  <si>
    <t>Laskuperusteiden muuttamisesta johtuva katevajaus</t>
  </si>
  <si>
    <t>Vastuuvelasta vähennettävät muut erät</t>
  </si>
  <si>
    <t>Vakuutuskassalain 83 §:n mukaisesti vastuuvelan katteena oleva omaisuus</t>
  </si>
  <si>
    <t xml:space="preserve">83 h § Velkasitoumukset ja rahasto-osuudet yhteensä </t>
  </si>
  <si>
    <t>Velallisena tai takaajana valtio</t>
  </si>
  <si>
    <t>Velallisena tai takaajana kunta / seurakunta</t>
  </si>
  <si>
    <t>Velallisena tai takaajana talletuspankki tai vakuutusyhtiö</t>
  </si>
  <si>
    <t>Rahasto-osuudet (OECD-valtiot)</t>
  </si>
  <si>
    <t>Rahasto-osuudet (OECD-valtioon rinnastettavat valtiot)</t>
  </si>
  <si>
    <t>Eurooppalaiset rahastot</t>
  </si>
  <si>
    <t>Muut</t>
  </si>
  <si>
    <t>83 i § Velkasitoumukset yhteensä</t>
  </si>
  <si>
    <t>Velallisena tai takaajana muu luottolaitos</t>
  </si>
  <si>
    <t>Pörssiyhtiöiden velkasitoumukset</t>
  </si>
  <si>
    <t>Pörssinoteeratut velkasitoumukset</t>
  </si>
  <si>
    <t>83 j § Osakkeet ja rahasto-osuudet yhteensä</t>
  </si>
  <si>
    <t>Pörssiosakkeet</t>
  </si>
  <si>
    <t>07</t>
  </si>
  <si>
    <t>Säännellyt markkinat</t>
  </si>
  <si>
    <t>Rahasto-osuudet sijoitusrahastoissa</t>
  </si>
  <si>
    <t>Rahasto-osuudet yhteissijoitusyrityksissä</t>
  </si>
  <si>
    <t>83 m §:n mukaiset eläkevastuun katteena olevat varat</t>
  </si>
  <si>
    <t>Osakkeet</t>
  </si>
  <si>
    <t>Sitoumukset, joilla huonompi etuoikeus</t>
  </si>
  <si>
    <t>Joukkovelkakirjat</t>
  </si>
  <si>
    <t>Sijoitusvälineet, joilla pitkä sijoitushorisontti</t>
  </si>
  <si>
    <t>Sijoitukset kiinteistöihin yhteensä</t>
  </si>
  <si>
    <t xml:space="preserve">Kiinteistöt ja rakennukset </t>
  </si>
  <si>
    <t>Kiinteistö- ja asunto-osakkeet</t>
  </si>
  <si>
    <t>Velkasitoumukset, joissa vakuutena kiinteistöjä tai osakkeita</t>
  </si>
  <si>
    <t>VKL 83.5 § Vakuutusmaksusaamiset</t>
  </si>
  <si>
    <t>Kate yhteensä</t>
  </si>
  <si>
    <t>Kate / katettavaa</t>
  </si>
  <si>
    <t/>
  </si>
  <si>
    <t>VO01f</t>
  </si>
  <si>
    <t>451, 453</t>
  </si>
  <si>
    <t>Yhteenveto eläkesäätiön vastuuvelan katteesta</t>
  </si>
  <si>
    <t>Josta eläkevastuun katteena</t>
  </si>
  <si>
    <t>Kate eläkevastuun bruttomäärästä (%)</t>
  </si>
  <si>
    <t>Katettava eläkevastuu</t>
  </si>
  <si>
    <t>Eläkevastuu</t>
  </si>
  <si>
    <t>Eläkevastuusta vähennettävät erät (ESL 47 §)</t>
  </si>
  <si>
    <t>Eläkevastuusta vähennettävät muut erät</t>
  </si>
  <si>
    <t>Eläkesäätiölain 47 §:n mukaisena katteena oleva omaisuus</t>
  </si>
  <si>
    <t>47 b § Velkasitoumukset ja rahasto-osuudet yhteensä</t>
  </si>
  <si>
    <t>47 c § Velkasitoumukset yhteensä</t>
  </si>
  <si>
    <t>47 d § Osakkeet ja rahasto-osuudet yhteensä</t>
  </si>
  <si>
    <t>47 m § Muu eläkevastuun kate yhteensä</t>
  </si>
  <si>
    <t>Osakkeet ja osuudet</t>
  </si>
  <si>
    <t>Velkasitoumukset työnantajalle</t>
  </si>
  <si>
    <t>47 p §:n mukaiset eläkevastuun katteena olevat varat</t>
  </si>
  <si>
    <t>VO02e</t>
  </si>
  <si>
    <t xml:space="preserve">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</si>
  <si>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</si>
  <si>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</si>
  <si>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</si>
  <si>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</si>
  <si>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</si>
  <si>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 xml:space="preserve">1.  Yhteisöriski (83 l §)  </t>
  </si>
  <si>
    <t>83 h §:n 1 momentin 2, 4 tai 5 kohtien mukainen yhteisö</t>
  </si>
  <si>
    <t>Yhteisö</t>
  </si>
  <si>
    <t>83 i §:n 1 kohdan mukainen luottolaitos</t>
  </si>
  <si>
    <t>83 j §:n 1 momentin 3 tai 4 kohtien mukainen yhteisö</t>
  </si>
  <si>
    <t>2.  Kiinteistöriski</t>
  </si>
  <si>
    <t>Kohde</t>
  </si>
  <si>
    <t>3. 83 n §:n mukainen yhteisöriski</t>
  </si>
  <si>
    <t>1 momentin mukaan</t>
  </si>
  <si>
    <t>2 momentin mukaan</t>
  </si>
  <si>
    <t>1)</t>
  </si>
  <si>
    <t>3 momentin mukaan</t>
  </si>
  <si>
    <t>4. 83 o §:n mukainen osakasriski</t>
  </si>
  <si>
    <t>Osakasriski</t>
  </si>
  <si>
    <t>Osakasriski yhteensä</t>
  </si>
  <si>
    <t>2)</t>
  </si>
  <si>
    <t>Vastuuvelan bruttomäärä</t>
  </si>
  <si>
    <t>Täytetään aina jokaisesta kohdasta kolme suurinta riskiä suurimmasta pienimpään.</t>
  </si>
  <si>
    <t>1) VKL 83 n § 2 momentin mukaista omaisuutta voidaan yhdessä momentin 1 mukaisen ja samaan yhteisöön liittyvän omaisuuden kanssa kattaa enintään 10 prosenttia eläkevastuusta</t>
  </si>
  <si>
    <t>2) VKL 83 o §:n mukaisella omaisuudella voidaan kattaa yhteensä 25 prosenttia vastuuvelan bruttomäärästä. Yhden toiminnallisen kokonaisuuden kate voi olla korkeintaan 15 prosenttia.</t>
  </si>
  <si>
    <t>VO02f</t>
  </si>
  <si>
    <t>Eläkesäätiön eläkevastuun kateomaisuuden riskikeskittymät</t>
  </si>
  <si>
    <t>Prosenttia eläkevastuun bruttomäärästä (%)</t>
  </si>
  <si>
    <t>1.  Yhteisöriski (47 f §)</t>
  </si>
  <si>
    <t>47 b §:n 1 momentin 2, 4 tai 5 kohtien mukainen yhteisö</t>
  </si>
  <si>
    <t>47 c §:n 1 kohdan mukainen luottolaitos</t>
  </si>
  <si>
    <t>47 d §:n 1 momentin 3 tai 4 kohtien mukainen yhteisö</t>
  </si>
  <si>
    <t>3. 47 h §:n mukainen yhteisöriski</t>
  </si>
  <si>
    <t>4. 47 i §:n mukainen työnantajariski</t>
  </si>
  <si>
    <t>Työnantajariski</t>
  </si>
  <si>
    <t>Työnantajariski yhteensä</t>
  </si>
  <si>
    <t>Eläkevastuun bruttomäärä</t>
  </si>
  <si>
    <t>1) ESL 47 h § 2 momentin mukaista omaisuutta voidaan yhdessä momentin 1 mukaisen ja samaan yhteisöön liittyvän omaisuuden kanssa kattaa enintään 10 prosenttia eläkevastuusta</t>
  </si>
  <si>
    <t>2) ESL 47 i §:n mukaisella omaisuudella voidaan kattaa yhteensä 25 prosenttia eläkevastuun bruttomäärästä. Yhden toiminnallisen kokonaisuuden kate voi olla korkeintaan 15 prosenttia.</t>
  </si>
  <si>
    <t>VO03</t>
  </si>
  <si>
    <t>441, 443, 451, 453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</si>
  <si>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</si>
  <si>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</si>
  <si>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</si>
  <si>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</si>
  <si>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</si>
  <si>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</si>
  <si>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</si>
  <si>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</si>
  <si>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</si>
  <si>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</si>
  <si>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</si>
  <si>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työnantajayritykseen yhteensä</t>
  </si>
  <si>
    <t>Työnantajayrityksen osakkeet ja osuudet</t>
  </si>
  <si>
    <t>Rahoitusmarkkinavälineet työnantajayritykseltä</t>
  </si>
  <si>
    <t>Velkakirjasaamiset työnantajayritykseltä</t>
  </si>
  <si>
    <t>Saamiset työnantajayritykseltä</t>
  </si>
  <si>
    <t>Muut sijoitukset työnantajayritykseen</t>
  </si>
  <si>
    <t>Muut sijoitukset yhteensä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</si>
  <si>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</si>
  <si>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</si>
  <si>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</si>
  <si>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</si>
  <si>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</si>
  <si>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</si>
  <si>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</si>
  <si>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401, 435, 436, 442, 452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</si>
  <si>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</si>
  <si>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</si>
  <si>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</si>
  <si>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</si>
  <si>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</si>
  <si>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</si>
  <si>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</si>
  <si>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</si>
  <si>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</si>
  <si>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</si>
  <si>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</si>
  <si>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</si>
  <si>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</si>
  <si>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</si>
  <si>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TyEL/MYEL-vakuutettuja</t>
  </si>
  <si>
    <t>MATA-vakuutettuja</t>
  </si>
  <si>
    <t>YEL-vakuutuksia</t>
  </si>
  <si>
    <t>Eläkkeensaajia</t>
  </si>
  <si>
    <t>Tuloksen käyttö kannatusmaksujen alentamiseen (%) TyEL-palkkasummasta</t>
  </si>
  <si>
    <t>Tunnuslukutaulukot</t>
  </si>
  <si>
    <t>VO06a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</si>
  <si>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</si>
  <si>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</si>
  <si>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</si>
  <si>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</si>
  <si>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</si>
  <si>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</si>
  <si>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</si>
  <si>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</si>
  <si>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</si>
  <si>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</si>
  <si>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</si>
  <si>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</si>
  <si>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</si>
  <si>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</si>
  <si>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</si>
  <si>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</si>
  <si>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</si>
  <si>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</si>
  <si>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</si>
  <si>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</si>
  <si>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</si>
  <si>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</si>
  <si>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</si>
  <si>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</si>
  <si>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</si>
  <si>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</si>
  <si>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</si>
  <si>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</si>
  <si>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Vakavaraisuuden kartuttaminen kannatusmaksuilla</t>
  </si>
  <si>
    <t>Eläkevastuiden tuottovaatimus (-)</t>
  </si>
  <si>
    <t>Kannatusmaksujen alennukseen</t>
  </si>
  <si>
    <t>Ylikatteen tai vakavaraisuuspääoman ylitteen palautukseen TA:lle</t>
  </si>
  <si>
    <t>VO07</t>
  </si>
  <si>
    <t xml:space="preserve">Hoitokustannustulos </t>
  </si>
  <si>
    <t>Hoitokustannustulo yhteensä</t>
  </si>
  <si>
    <t>Vakuutusmaksun hoitokustannusosa</t>
  </si>
  <si>
    <t>Korvausratkaisuista aiheutuvien liikekulujen kattamiseen käytettävissä olevat maksuosat</t>
  </si>
  <si>
    <t>Muut tuotot</t>
  </si>
  <si>
    <t>Liikekulut  yhteensä</t>
  </si>
  <si>
    <t>Toimintokohtaiset liikekulut 1)</t>
  </si>
  <si>
    <t>Muut kulut</t>
  </si>
  <si>
    <t>Liikekulut hoitokustannustulosta</t>
  </si>
  <si>
    <t>%</t>
  </si>
  <si>
    <t>1) Ilman sijoitustoiminnan  ja työkyvyn ylläpitotoiminnan liikekuluja ja lakisääteisiä maksuja</t>
  </si>
  <si>
    <t>VO08</t>
  </si>
  <si>
    <t>401, 442, 452</t>
  </si>
  <si>
    <t>Vuosittain</t>
  </si>
  <si>
    <t>15.2.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</si>
  <si>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</si>
  <si>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</si>
  <si>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</si>
  <si>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</si>
  <si>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</si>
  <si>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</si>
  <si>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Työkyvyn ylläpitotoiminnan hoitokulujen sallittu enimmäismäärä</t>
  </si>
  <si>
    <t>Muut kulut; työkyvyn ylläpitotoiminnan hoitokulut</t>
  </si>
  <si>
    <t>Työkyvyn ylläpitotoiminan hoitokulut / Enimmäismäärä, %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</si>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</sst>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45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4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0" fontId="18" fillId="0" borderId="0" xfId="4" applyFont="1" applyProtection="1"/>
    <xf numFmtId="0" fontId="6" fillId="0" borderId="0" xfId="4" applyFont="1" applyAlignment="1" applyProtection="1">
      <alignment horizontal="left" indent="2"/>
    </xf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3" fontId="6" fillId="4" borderId="1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0" fontId="16" fillId="2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 indent="1"/>
    </xf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" xfId="0" applyNumberFormat="1" applyFont="1" applyFill="1" applyBorder="1" applyAlignment="1" applyProtection="1">
      <alignment horizontal="center" vertical="top"/>
    </xf>
    <xf numFmtId="9" fontId="3" fillId="0" borderId="0" xfId="1" applyFont="1" applyFill="1" applyProtection="1"/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0" quotePrefix="1" applyFont="1"/>
    <xf numFmtId="0" fontId="6" fillId="0" borderId="0" xfId="7" applyFont="1" applyProtection="1"/>
    <xf numFmtId="0" fontId="22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12" fillId="0" borderId="0" xfId="8" applyFont="1" applyAlignment="1" applyProtection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" xfId="0" builtinId="0"/>
    <cellStyle name="Normaali_A_L1_s 3" xfId="3"/>
    <cellStyle name="Normaali_VC01" xfId="6"/>
    <cellStyle name="Normal 10" xfId="7"/>
    <cellStyle name="Normal 2" xfId="2"/>
    <cellStyle name="Normal 2 2" xfId="4"/>
    <cellStyle name="Normal 2 3" xfId="5"/>
    <cellStyle name="Normal 3" xfId="8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258925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258925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97"/>
  <sheetViews>
    <sheetView showGridLines="0" tabSelected="1" zoomScaleNormal="100" zoomScaleSheetLayoutView="55" workbookViewId="0">
      <selection activeCell="G4" sqref="G4"/>
    </sheetView>
  </sheetViews>
  <sheetFormatPr defaultRowHeight="12" x14ac:dyDescent="0.2"/>
  <cols>
    <col min="1" max="5" width="3" style="1" customWidth="1"/>
    <col min="6" max="6" width="12" style="1" customWidth="1"/>
    <col min="7" max="7" width="56.28515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6"/>
      <c r="I4" s="3"/>
      <c r="J4" s="3"/>
      <c r="L4" s="8" t="s">
        <v>2</v>
      </c>
      <c r="M4" s="9">
        <v>40623</v>
      </c>
    </row>
    <row r="5" spans="1:13" ht="14.85" customHeight="1" x14ac:dyDescent="0.2">
      <c r="A5" s="10" t="s">
        <v>61</v>
      </c>
      <c r="B5" s="6"/>
      <c r="C5" s="6"/>
      <c r="D5" s="11"/>
      <c r="E5" s="12"/>
      <c r="F5" s="12"/>
      <c r="G5" s="12"/>
      <c r="H5" s="12"/>
      <c r="I5" s="3"/>
      <c r="J5" s="3"/>
      <c r="L5" s="8" t="s">
        <v>3</v>
      </c>
      <c r="M5" s="13"/>
    </row>
    <row r="6" spans="1:13" ht="14.85" customHeight="1" x14ac:dyDescent="0.2">
      <c r="A6" s="14"/>
      <c r="I6" s="3"/>
      <c r="J6" s="3"/>
      <c r="L6" s="8" t="s">
        <v>4</v>
      </c>
      <c r="M6" s="9">
        <v>43555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5</v>
      </c>
      <c r="I8" s="3"/>
      <c r="J8" s="3"/>
      <c r="L8" s="2"/>
      <c r="M8" s="1"/>
    </row>
    <row r="9" spans="1:13" ht="14.85" customHeight="1" x14ac:dyDescent="0.2">
      <c r="A9" s="3"/>
      <c r="L9" s="208" t="s">
        <v>6</v>
      </c>
      <c r="M9" s="209"/>
    </row>
    <row r="10" spans="1:13" ht="29.45" customHeight="1" x14ac:dyDescent="0.2">
      <c r="A10" s="214" t="s">
        <v>7</v>
      </c>
      <c r="B10" s="214"/>
      <c r="C10" s="214"/>
      <c r="D10" s="214"/>
      <c r="E10" s="214"/>
      <c r="F10" s="214"/>
      <c r="G10" s="16" t="s">
        <v>8</v>
      </c>
      <c r="L10" s="210"/>
      <c r="M10" s="211"/>
    </row>
    <row r="11" spans="1:13" ht="29.45" customHeight="1" x14ac:dyDescent="0.2">
      <c r="A11" s="215" t="s">
        <v>9</v>
      </c>
      <c r="B11" s="216"/>
      <c r="C11" s="216"/>
      <c r="D11" s="216"/>
      <c r="E11" s="216"/>
      <c r="F11" s="216"/>
      <c r="G11" s="8" t="s">
        <v>10</v>
      </c>
      <c r="H11" s="8"/>
      <c r="L11" s="210"/>
      <c r="M11" s="211"/>
    </row>
    <row r="12" spans="1:13" ht="14.85" customHeight="1" x14ac:dyDescent="0.2">
      <c r="A12" s="17" t="s">
        <v>11</v>
      </c>
      <c r="G12" s="8" t="s">
        <v>12</v>
      </c>
      <c r="H12" s="8"/>
      <c r="L12" s="212"/>
      <c r="M12" s="213"/>
    </row>
    <row r="13" spans="1:13" ht="14.85" customHeight="1" x14ac:dyDescent="0.2">
      <c r="A13" s="17" t="s">
        <v>13</v>
      </c>
      <c r="B13" s="3"/>
      <c r="C13" s="3"/>
      <c r="D13" s="3"/>
      <c r="E13" s="3"/>
      <c r="F13" s="3"/>
      <c r="G13" s="1" t="s">
        <v>14</v>
      </c>
      <c r="I13" s="18"/>
      <c r="J13" s="18"/>
    </row>
    <row r="14" spans="1:13" ht="14.85" customHeight="1" x14ac:dyDescent="0.2">
      <c r="A14" s="17" t="s">
        <v>15</v>
      </c>
      <c r="G14" s="8" t="s">
        <v>16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17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0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1" t="s">
        <v>23</v>
      </c>
      <c r="G21" s="14"/>
      <c r="I21" s="25" t="s">
        <v>24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29">
        <v>7</v>
      </c>
      <c r="G22" s="30" t="s">
        <v>25</v>
      </c>
      <c r="H22" s="31"/>
      <c r="I22" s="32">
        <f>+I23-I25-I26</f>
        <v>0</v>
      </c>
      <c r="J22" s="33"/>
      <c r="K22" s="34"/>
      <c r="L22" s="35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29">
        <v>9</v>
      </c>
      <c r="G23" s="36" t="s">
        <v>26</v>
      </c>
      <c r="H23" s="14"/>
      <c r="I23" s="37"/>
      <c r="J23" s="38"/>
      <c r="K23" s="39"/>
      <c r="L23" s="40"/>
      <c r="M23" s="41"/>
    </row>
    <row r="24" spans="1:15" ht="14.85" customHeight="1" x14ac:dyDescent="0.2">
      <c r="A24" s="42"/>
      <c r="B24" s="42"/>
      <c r="C24" s="42"/>
      <c r="G24" s="36" t="s">
        <v>27</v>
      </c>
      <c r="H24" s="14"/>
      <c r="I24" s="43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29">
        <v>4</v>
      </c>
      <c r="G25" s="44" t="s">
        <v>28</v>
      </c>
      <c r="H25" s="14"/>
      <c r="I25" s="37"/>
      <c r="J25" s="33"/>
      <c r="K25" s="34"/>
      <c r="L25" s="35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29">
        <v>1</v>
      </c>
      <c r="G26" s="44" t="s">
        <v>29</v>
      </c>
      <c r="H26" s="14"/>
      <c r="I26" s="37"/>
      <c r="J26" s="38"/>
      <c r="K26" s="39"/>
      <c r="L26" s="40"/>
      <c r="M26" s="20"/>
    </row>
    <row r="27" spans="1:15" ht="14.85" customHeight="1" x14ac:dyDescent="0.2">
      <c r="A27" s="45"/>
      <c r="B27" s="45"/>
      <c r="C27" s="46"/>
      <c r="D27" s="28"/>
      <c r="E27" s="47"/>
      <c r="I27" s="3"/>
      <c r="J27" s="3"/>
      <c r="K27" s="20"/>
      <c r="L27" s="20"/>
      <c r="M27" s="20"/>
      <c r="N27" s="48"/>
    </row>
    <row r="28" spans="1:15" ht="14.85" customHeight="1" x14ac:dyDescent="0.2">
      <c r="A28" s="45"/>
      <c r="B28" s="45"/>
      <c r="C28" s="46"/>
      <c r="D28" s="28"/>
      <c r="E28" s="47"/>
      <c r="G28" s="14" t="s">
        <v>30</v>
      </c>
      <c r="H28" s="14"/>
      <c r="J28" s="3"/>
      <c r="K28" s="20"/>
      <c r="L28" s="20"/>
      <c r="M28" s="20"/>
      <c r="N28" s="48"/>
    </row>
    <row r="29" spans="1:15" ht="14.85" customHeight="1" x14ac:dyDescent="0.2">
      <c r="A29" s="45"/>
      <c r="B29" s="45"/>
      <c r="C29" s="46"/>
      <c r="D29" s="28"/>
      <c r="E29" s="47"/>
      <c r="G29" s="14"/>
      <c r="H29" s="14"/>
      <c r="J29" s="19"/>
      <c r="K29" s="19"/>
      <c r="L29" s="20"/>
      <c r="M29" s="20"/>
      <c r="N29" s="48"/>
    </row>
    <row r="30" spans="1:15" ht="14.85" customHeight="1" x14ac:dyDescent="0.2">
      <c r="A30" s="25">
        <v>20</v>
      </c>
      <c r="B30" s="25" t="s">
        <v>24</v>
      </c>
      <c r="C30" s="27"/>
      <c r="D30" s="28"/>
      <c r="E30" s="29">
        <v>4</v>
      </c>
      <c r="F30" s="3"/>
      <c r="G30" s="30" t="s">
        <v>31</v>
      </c>
      <c r="H30" s="30"/>
      <c r="I30" s="49"/>
      <c r="J30" s="50">
        <f>SUM(J31:J37)</f>
        <v>0</v>
      </c>
      <c r="K30" s="32">
        <f>SUM(K31:K37)</f>
        <v>0</v>
      </c>
      <c r="L30" s="51">
        <f t="shared" ref="L30:L37" si="0">IF($I$23=0,0,K30*100/$I$23)</f>
        <v>0</v>
      </c>
      <c r="M30" s="52">
        <v>100</v>
      </c>
      <c r="N30" s="53"/>
      <c r="O30" s="23"/>
    </row>
    <row r="31" spans="1:15" ht="14.85" customHeight="1" x14ac:dyDescent="0.2">
      <c r="A31" s="25">
        <v>20</v>
      </c>
      <c r="B31" s="25" t="s">
        <v>24</v>
      </c>
      <c r="C31" s="25" t="s">
        <v>24</v>
      </c>
      <c r="D31" s="28"/>
      <c r="E31" s="29">
        <v>9</v>
      </c>
      <c r="F31" s="20"/>
      <c r="G31" s="36" t="s">
        <v>32</v>
      </c>
      <c r="H31" s="54"/>
      <c r="I31" s="55"/>
      <c r="J31" s="37"/>
      <c r="K31" s="37"/>
      <c r="L31" s="51">
        <f t="shared" si="0"/>
        <v>0</v>
      </c>
      <c r="M31" s="56"/>
      <c r="N31" s="48"/>
    </row>
    <row r="32" spans="1:15" ht="14.85" customHeight="1" x14ac:dyDescent="0.2">
      <c r="A32" s="25">
        <v>20</v>
      </c>
      <c r="B32" s="25" t="s">
        <v>24</v>
      </c>
      <c r="C32" s="27">
        <v>10</v>
      </c>
      <c r="D32" s="28"/>
      <c r="E32" s="29">
        <v>6</v>
      </c>
      <c r="F32" s="20"/>
      <c r="G32" s="36" t="s">
        <v>33</v>
      </c>
      <c r="H32" s="54"/>
      <c r="I32" s="55"/>
      <c r="J32" s="37"/>
      <c r="K32" s="37"/>
      <c r="L32" s="51">
        <f t="shared" si="0"/>
        <v>0</v>
      </c>
      <c r="M32" s="56"/>
      <c r="N32" s="48"/>
    </row>
    <row r="33" spans="1:14" ht="30" customHeight="1" x14ac:dyDescent="0.2">
      <c r="A33" s="25">
        <v>20</v>
      </c>
      <c r="B33" s="25" t="s">
        <v>24</v>
      </c>
      <c r="C33" s="27">
        <v>15</v>
      </c>
      <c r="D33" s="28"/>
      <c r="E33" s="29">
        <v>1</v>
      </c>
      <c r="F33" s="20"/>
      <c r="G33" s="36" t="s">
        <v>34</v>
      </c>
      <c r="H33" s="54"/>
      <c r="I33" s="55"/>
      <c r="J33" s="37"/>
      <c r="K33" s="37"/>
      <c r="L33" s="51">
        <f t="shared" si="0"/>
        <v>0</v>
      </c>
      <c r="M33" s="56"/>
      <c r="N33" s="53"/>
    </row>
    <row r="34" spans="1:14" ht="14.85" customHeight="1" x14ac:dyDescent="0.2">
      <c r="A34" s="25">
        <v>20</v>
      </c>
      <c r="B34" s="25" t="s">
        <v>24</v>
      </c>
      <c r="C34" s="27">
        <v>20</v>
      </c>
      <c r="D34" s="28"/>
      <c r="E34" s="29">
        <v>8</v>
      </c>
      <c r="F34" s="20"/>
      <c r="G34" s="36" t="s">
        <v>35</v>
      </c>
      <c r="H34" s="54"/>
      <c r="I34" s="55"/>
      <c r="J34" s="37"/>
      <c r="K34" s="37"/>
      <c r="L34" s="51">
        <f t="shared" si="0"/>
        <v>0</v>
      </c>
      <c r="M34" s="56"/>
    </row>
    <row r="35" spans="1:14" ht="14.85" customHeight="1" x14ac:dyDescent="0.2">
      <c r="A35" s="25">
        <v>20</v>
      </c>
      <c r="B35" s="25" t="s">
        <v>24</v>
      </c>
      <c r="C35" s="27">
        <v>25</v>
      </c>
      <c r="D35" s="28"/>
      <c r="E35" s="29">
        <v>3</v>
      </c>
      <c r="F35" s="20"/>
      <c r="G35" s="36" t="s">
        <v>36</v>
      </c>
      <c r="H35" s="54"/>
      <c r="I35" s="55"/>
      <c r="J35" s="37"/>
      <c r="K35" s="37"/>
      <c r="L35" s="51">
        <f t="shared" si="0"/>
        <v>0</v>
      </c>
      <c r="M35" s="56"/>
    </row>
    <row r="36" spans="1:14" ht="14.85" customHeight="1" x14ac:dyDescent="0.2">
      <c r="A36" s="25">
        <v>20</v>
      </c>
      <c r="B36" s="25" t="s">
        <v>24</v>
      </c>
      <c r="C36" s="27">
        <v>27</v>
      </c>
      <c r="D36" s="28"/>
      <c r="E36" s="29">
        <v>5</v>
      </c>
      <c r="F36" s="20"/>
      <c r="G36" s="36" t="s">
        <v>37</v>
      </c>
      <c r="H36" s="54"/>
      <c r="I36" s="55"/>
      <c r="J36" s="37"/>
      <c r="K36" s="37"/>
      <c r="L36" s="51">
        <f t="shared" si="0"/>
        <v>0</v>
      </c>
      <c r="M36" s="56"/>
    </row>
    <row r="37" spans="1:14" ht="14.85" customHeight="1" x14ac:dyDescent="0.2">
      <c r="A37" s="25">
        <v>20</v>
      </c>
      <c r="B37" s="25" t="s">
        <v>24</v>
      </c>
      <c r="C37" s="27">
        <v>30</v>
      </c>
      <c r="D37" s="28"/>
      <c r="E37" s="29">
        <v>0</v>
      </c>
      <c r="F37" s="20"/>
      <c r="G37" s="36" t="s">
        <v>38</v>
      </c>
      <c r="H37" s="54"/>
      <c r="I37" s="57"/>
      <c r="J37" s="37"/>
      <c r="K37" s="37"/>
      <c r="L37" s="51">
        <f t="shared" si="0"/>
        <v>0</v>
      </c>
      <c r="M37" s="56"/>
    </row>
    <row r="38" spans="1:14" ht="14.85" customHeight="1" x14ac:dyDescent="0.2">
      <c r="A38" s="58"/>
      <c r="B38" s="58"/>
      <c r="C38" s="58"/>
      <c r="D38" s="20"/>
      <c r="E38" s="20"/>
      <c r="F38" s="20"/>
      <c r="G38" s="20"/>
      <c r="H38" s="20"/>
      <c r="I38" s="20"/>
      <c r="J38" s="19"/>
      <c r="K38" s="19"/>
      <c r="L38" s="59"/>
      <c r="M38" s="56"/>
    </row>
    <row r="39" spans="1:14" ht="14.85" customHeight="1" x14ac:dyDescent="0.2">
      <c r="A39" s="25">
        <v>20</v>
      </c>
      <c r="B39" s="25">
        <v>10</v>
      </c>
      <c r="C39" s="27"/>
      <c r="D39" s="28"/>
      <c r="E39" s="29">
        <v>1</v>
      </c>
      <c r="F39" s="20"/>
      <c r="G39" s="30" t="s">
        <v>39</v>
      </c>
      <c r="H39" s="30"/>
      <c r="I39" s="49"/>
      <c r="J39" s="50">
        <f>SUM(J40:J43)</f>
        <v>0</v>
      </c>
      <c r="K39" s="32">
        <f>SUM(K40:K43)</f>
        <v>0</v>
      </c>
      <c r="L39" s="51">
        <f>IF($I$23=0,0,K39*100/$I$23)</f>
        <v>0</v>
      </c>
      <c r="M39" s="52">
        <v>70</v>
      </c>
    </row>
    <row r="40" spans="1:14" ht="14.85" customHeight="1" x14ac:dyDescent="0.2">
      <c r="A40" s="25">
        <v>20</v>
      </c>
      <c r="B40" s="25">
        <v>10</v>
      </c>
      <c r="C40" s="25" t="s">
        <v>24</v>
      </c>
      <c r="D40" s="28"/>
      <c r="E40" s="29">
        <v>6</v>
      </c>
      <c r="F40" s="20"/>
      <c r="G40" s="36" t="s">
        <v>40</v>
      </c>
      <c r="H40" s="54"/>
      <c r="I40" s="55"/>
      <c r="J40" s="37"/>
      <c r="K40" s="37"/>
      <c r="L40" s="51">
        <f>IF($I$23=0,0,K40*100/$I$23)</f>
        <v>0</v>
      </c>
      <c r="M40" s="56"/>
    </row>
    <row r="41" spans="1:14" ht="14.85" customHeight="1" x14ac:dyDescent="0.2">
      <c r="A41" s="25">
        <v>20</v>
      </c>
      <c r="B41" s="25">
        <v>10</v>
      </c>
      <c r="C41" s="27">
        <v>10</v>
      </c>
      <c r="D41" s="28"/>
      <c r="E41" s="29">
        <v>3</v>
      </c>
      <c r="F41" s="20"/>
      <c r="G41" s="36" t="s">
        <v>41</v>
      </c>
      <c r="H41" s="54"/>
      <c r="I41" s="55"/>
      <c r="J41" s="37"/>
      <c r="K41" s="37"/>
      <c r="L41" s="51">
        <f>IF($I$23=0,0,K41*100/$I$23)</f>
        <v>0</v>
      </c>
      <c r="M41" s="56"/>
    </row>
    <row r="42" spans="1:14" ht="14.85" customHeight="1" x14ac:dyDescent="0.2">
      <c r="A42" s="25">
        <v>20</v>
      </c>
      <c r="B42" s="25">
        <v>10</v>
      </c>
      <c r="C42" s="27">
        <v>15</v>
      </c>
      <c r="D42" s="28"/>
      <c r="E42" s="29">
        <v>8</v>
      </c>
      <c r="F42" s="20"/>
      <c r="G42" s="36" t="s">
        <v>42</v>
      </c>
      <c r="H42" s="54"/>
      <c r="I42" s="55"/>
      <c r="J42" s="37"/>
      <c r="K42" s="37"/>
      <c r="L42" s="51">
        <f>IF($I$23=0,0,K42*100/$I$23)</f>
        <v>0</v>
      </c>
      <c r="M42" s="56"/>
    </row>
    <row r="43" spans="1:14" ht="14.85" customHeight="1" x14ac:dyDescent="0.2">
      <c r="A43" s="25">
        <v>20</v>
      </c>
      <c r="B43" s="25">
        <v>10</v>
      </c>
      <c r="C43" s="27">
        <v>20</v>
      </c>
      <c r="D43" s="28"/>
      <c r="E43" s="29">
        <v>5</v>
      </c>
      <c r="F43" s="20"/>
      <c r="G43" s="36" t="s">
        <v>38</v>
      </c>
      <c r="H43" s="54"/>
      <c r="I43" s="57"/>
      <c r="J43" s="37"/>
      <c r="K43" s="37"/>
      <c r="L43" s="51">
        <f>IF($I$23=0,0,K43*100/$I$23)</f>
        <v>0</v>
      </c>
      <c r="M43" s="56"/>
    </row>
    <row r="44" spans="1:14" ht="14.85" customHeight="1" x14ac:dyDescent="0.2">
      <c r="A44" s="58"/>
      <c r="B44" s="58"/>
      <c r="C44" s="58"/>
      <c r="D44" s="20"/>
      <c r="E44" s="20"/>
      <c r="F44" s="20"/>
      <c r="G44" s="20"/>
      <c r="H44" s="20"/>
      <c r="I44" s="20"/>
      <c r="J44" s="19"/>
      <c r="K44" s="19"/>
      <c r="L44" s="59"/>
      <c r="M44" s="56"/>
    </row>
    <row r="45" spans="1:14" ht="14.85" customHeight="1" x14ac:dyDescent="0.2">
      <c r="A45" s="25">
        <v>20</v>
      </c>
      <c r="B45" s="25">
        <v>15</v>
      </c>
      <c r="C45" s="27"/>
      <c r="D45" s="28"/>
      <c r="E45" s="29">
        <v>6</v>
      </c>
      <c r="F45" s="20"/>
      <c r="G45" s="30" t="s">
        <v>43</v>
      </c>
      <c r="H45" s="30"/>
      <c r="I45" s="49"/>
      <c r="J45" s="50">
        <f>SUM(J46:J50)</f>
        <v>0</v>
      </c>
      <c r="K45" s="32">
        <f>SUM(K46:K50)</f>
        <v>0</v>
      </c>
      <c r="L45" s="51">
        <f t="shared" ref="L45:L50" si="1">IF($I$23=0,0,K45*100/$I$23)</f>
        <v>0</v>
      </c>
      <c r="M45" s="52">
        <v>70</v>
      </c>
    </row>
    <row r="46" spans="1:14" ht="14.85" customHeight="1" x14ac:dyDescent="0.2">
      <c r="A46" s="25">
        <v>20</v>
      </c>
      <c r="B46" s="25">
        <v>15</v>
      </c>
      <c r="C46" s="25" t="s">
        <v>24</v>
      </c>
      <c r="D46" s="28"/>
      <c r="E46" s="29">
        <v>1</v>
      </c>
      <c r="F46" s="20"/>
      <c r="G46" s="36" t="s">
        <v>44</v>
      </c>
      <c r="H46" s="54"/>
      <c r="I46" s="55"/>
      <c r="J46" s="37"/>
      <c r="K46" s="37"/>
      <c r="L46" s="51">
        <f t="shared" si="1"/>
        <v>0</v>
      </c>
      <c r="M46" s="56"/>
    </row>
    <row r="47" spans="1:14" ht="14.85" customHeight="1" x14ac:dyDescent="0.2">
      <c r="A47" s="25">
        <v>20</v>
      </c>
      <c r="B47" s="25">
        <v>15</v>
      </c>
      <c r="C47" s="25" t="s">
        <v>45</v>
      </c>
      <c r="D47" s="28"/>
      <c r="E47" s="29">
        <v>3</v>
      </c>
      <c r="F47" s="20"/>
      <c r="G47" s="36" t="s">
        <v>46</v>
      </c>
      <c r="H47" s="54"/>
      <c r="I47" s="55"/>
      <c r="J47" s="37"/>
      <c r="K47" s="37"/>
      <c r="L47" s="51">
        <f t="shared" si="1"/>
        <v>0</v>
      </c>
      <c r="M47" s="56"/>
    </row>
    <row r="48" spans="1:14" ht="14.85" customHeight="1" x14ac:dyDescent="0.2">
      <c r="A48" s="25">
        <v>20</v>
      </c>
      <c r="B48" s="25">
        <v>15</v>
      </c>
      <c r="C48" s="27">
        <v>10</v>
      </c>
      <c r="D48" s="28"/>
      <c r="E48" s="29">
        <v>8</v>
      </c>
      <c r="F48" s="20"/>
      <c r="G48" s="36" t="s">
        <v>47</v>
      </c>
      <c r="H48" s="54"/>
      <c r="I48" s="55"/>
      <c r="J48" s="37"/>
      <c r="K48" s="37"/>
      <c r="L48" s="51">
        <f t="shared" si="1"/>
        <v>0</v>
      </c>
      <c r="M48" s="56"/>
    </row>
    <row r="49" spans="1:13" ht="14.85" customHeight="1" x14ac:dyDescent="0.2">
      <c r="A49" s="25">
        <v>20</v>
      </c>
      <c r="B49" s="25">
        <v>15</v>
      </c>
      <c r="C49" s="27">
        <v>12</v>
      </c>
      <c r="D49" s="28"/>
      <c r="E49" s="29">
        <v>0</v>
      </c>
      <c r="F49" s="20"/>
      <c r="G49" s="36" t="s">
        <v>48</v>
      </c>
      <c r="H49" s="54"/>
      <c r="I49" s="55"/>
      <c r="J49" s="37"/>
      <c r="K49" s="37"/>
      <c r="L49" s="51">
        <f t="shared" si="1"/>
        <v>0</v>
      </c>
      <c r="M49" s="56"/>
    </row>
    <row r="50" spans="1:13" ht="14.85" customHeight="1" x14ac:dyDescent="0.2">
      <c r="A50" s="25">
        <v>20</v>
      </c>
      <c r="B50" s="25">
        <v>15</v>
      </c>
      <c r="C50" s="27">
        <v>15</v>
      </c>
      <c r="D50" s="28"/>
      <c r="E50" s="29">
        <v>3</v>
      </c>
      <c r="F50" s="20"/>
      <c r="G50" s="36" t="s">
        <v>38</v>
      </c>
      <c r="H50" s="54"/>
      <c r="I50" s="57"/>
      <c r="J50" s="37"/>
      <c r="K50" s="37"/>
      <c r="L50" s="51">
        <f t="shared" si="1"/>
        <v>0</v>
      </c>
      <c r="M50" s="56"/>
    </row>
    <row r="51" spans="1:13" ht="14.85" customHeight="1" x14ac:dyDescent="0.2">
      <c r="A51" s="58"/>
      <c r="B51" s="58"/>
      <c r="C51" s="58"/>
      <c r="D51" s="20"/>
      <c r="E51" s="20"/>
      <c r="F51" s="20"/>
      <c r="G51" s="20"/>
      <c r="H51" s="20"/>
      <c r="I51" s="20"/>
      <c r="J51" s="19"/>
      <c r="K51" s="19"/>
      <c r="L51" s="59"/>
      <c r="M51" s="56"/>
    </row>
    <row r="52" spans="1:13" ht="14.85" customHeight="1" x14ac:dyDescent="0.2">
      <c r="A52" s="25">
        <v>20</v>
      </c>
      <c r="B52" s="25">
        <v>18</v>
      </c>
      <c r="C52" s="27"/>
      <c r="D52" s="28"/>
      <c r="E52" s="29">
        <v>9</v>
      </c>
      <c r="F52" s="20"/>
      <c r="G52" s="60" t="s">
        <v>49</v>
      </c>
      <c r="H52" s="20"/>
      <c r="I52" s="49"/>
      <c r="J52" s="50">
        <f>SUM(J53:J56)</f>
        <v>0</v>
      </c>
      <c r="K52" s="50">
        <f>SUM(K53:K56)</f>
        <v>0</v>
      </c>
      <c r="L52" s="51">
        <f>IF($I$23=0,0,K52*100/$I$23)</f>
        <v>0</v>
      </c>
      <c r="M52" s="52">
        <v>10</v>
      </c>
    </row>
    <row r="53" spans="1:13" ht="14.85" customHeight="1" x14ac:dyDescent="0.2">
      <c r="A53" s="25">
        <v>20</v>
      </c>
      <c r="B53" s="25">
        <v>18</v>
      </c>
      <c r="C53" s="25" t="s">
        <v>24</v>
      </c>
      <c r="D53" s="28"/>
      <c r="E53" s="29">
        <v>4</v>
      </c>
      <c r="F53" s="20"/>
      <c r="G53" s="61" t="s">
        <v>50</v>
      </c>
      <c r="H53" s="20"/>
      <c r="I53" s="55"/>
      <c r="J53" s="37"/>
      <c r="K53" s="37"/>
      <c r="L53" s="51">
        <f t="shared" ref="L53:L56" si="2">IF($I$23=0,0,K53*100/$I$23)</f>
        <v>0</v>
      </c>
      <c r="M53" s="56"/>
    </row>
    <row r="54" spans="1:13" ht="14.85" customHeight="1" x14ac:dyDescent="0.2">
      <c r="A54" s="25">
        <v>20</v>
      </c>
      <c r="B54" s="25">
        <v>18</v>
      </c>
      <c r="C54" s="27">
        <v>10</v>
      </c>
      <c r="D54" s="28"/>
      <c r="E54" s="29">
        <v>1</v>
      </c>
      <c r="F54" s="20"/>
      <c r="G54" s="61" t="s">
        <v>51</v>
      </c>
      <c r="H54" s="20"/>
      <c r="I54" s="55"/>
      <c r="J54" s="37"/>
      <c r="K54" s="37"/>
      <c r="L54" s="51">
        <f t="shared" si="2"/>
        <v>0</v>
      </c>
      <c r="M54" s="56"/>
    </row>
    <row r="55" spans="1:13" ht="14.85" customHeight="1" x14ac:dyDescent="0.2">
      <c r="A55" s="25">
        <v>20</v>
      </c>
      <c r="B55" s="25">
        <v>18</v>
      </c>
      <c r="C55" s="27">
        <v>15</v>
      </c>
      <c r="D55" s="28"/>
      <c r="E55" s="29">
        <v>6</v>
      </c>
      <c r="F55" s="20"/>
      <c r="G55" s="61" t="s">
        <v>52</v>
      </c>
      <c r="H55" s="20"/>
      <c r="I55" s="55"/>
      <c r="J55" s="37"/>
      <c r="K55" s="37"/>
      <c r="L55" s="51">
        <f t="shared" si="2"/>
        <v>0</v>
      </c>
      <c r="M55" s="56"/>
    </row>
    <row r="56" spans="1:13" ht="14.85" customHeight="1" x14ac:dyDescent="0.2">
      <c r="A56" s="25">
        <v>20</v>
      </c>
      <c r="B56" s="25">
        <v>18</v>
      </c>
      <c r="C56" s="27">
        <v>20</v>
      </c>
      <c r="D56" s="28"/>
      <c r="E56" s="29">
        <v>3</v>
      </c>
      <c r="F56" s="20"/>
      <c r="G56" s="61" t="s">
        <v>53</v>
      </c>
      <c r="H56" s="20"/>
      <c r="I56" s="55"/>
      <c r="J56" s="37"/>
      <c r="K56" s="37"/>
      <c r="L56" s="51">
        <f t="shared" si="2"/>
        <v>0</v>
      </c>
      <c r="M56" s="56"/>
    </row>
    <row r="57" spans="1:13" ht="14.85" customHeight="1" x14ac:dyDescent="0.2">
      <c r="A57" s="58"/>
      <c r="B57" s="58"/>
      <c r="C57" s="58"/>
      <c r="D57" s="20"/>
      <c r="E57" s="20"/>
      <c r="F57" s="20"/>
      <c r="G57" s="20"/>
      <c r="H57" s="20"/>
      <c r="I57" s="20"/>
      <c r="J57" s="19"/>
      <c r="K57" s="19"/>
      <c r="L57" s="59"/>
      <c r="M57" s="56"/>
    </row>
    <row r="58" spans="1:13" ht="14.85" customHeight="1" x14ac:dyDescent="0.2">
      <c r="A58" s="25">
        <v>20</v>
      </c>
      <c r="B58" s="25">
        <v>20</v>
      </c>
      <c r="C58" s="27"/>
      <c r="D58" s="28"/>
      <c r="E58" s="29">
        <v>3</v>
      </c>
      <c r="F58" s="20"/>
      <c r="G58" s="30" t="s">
        <v>54</v>
      </c>
      <c r="H58" s="30"/>
      <c r="I58" s="49"/>
      <c r="J58" s="50">
        <f>SUM(J59:J62)</f>
        <v>0</v>
      </c>
      <c r="K58" s="32">
        <f>SUM(K59:K62)</f>
        <v>0</v>
      </c>
      <c r="L58" s="51">
        <f>IF($I$23=0,0,K58*100/$I$23)</f>
        <v>0</v>
      </c>
    </row>
    <row r="59" spans="1:13" ht="14.85" customHeight="1" x14ac:dyDescent="0.2">
      <c r="A59" s="25">
        <v>20</v>
      </c>
      <c r="B59" s="25">
        <v>20</v>
      </c>
      <c r="C59" s="25" t="s">
        <v>24</v>
      </c>
      <c r="D59" s="28"/>
      <c r="E59" s="29">
        <v>8</v>
      </c>
      <c r="F59" s="20"/>
      <c r="G59" s="36" t="s">
        <v>55</v>
      </c>
      <c r="H59" s="54"/>
      <c r="I59" s="55"/>
      <c r="J59" s="37"/>
      <c r="K59" s="37"/>
      <c r="L59" s="51">
        <f>IF($I$23=0,0,K59*100/$I$23)</f>
        <v>0</v>
      </c>
      <c r="M59" s="62"/>
    </row>
    <row r="60" spans="1:13" ht="14.85" customHeight="1" x14ac:dyDescent="0.2">
      <c r="A60" s="25">
        <v>20</v>
      </c>
      <c r="B60" s="25">
        <v>20</v>
      </c>
      <c r="C60" s="27">
        <v>10</v>
      </c>
      <c r="D60" s="28"/>
      <c r="E60" s="29">
        <v>5</v>
      </c>
      <c r="F60" s="20"/>
      <c r="G60" s="36" t="s">
        <v>56</v>
      </c>
      <c r="H60" s="54"/>
      <c r="I60" s="55"/>
      <c r="J60" s="37"/>
      <c r="K60" s="37"/>
      <c r="L60" s="51">
        <f>IF($I$23=0,0,K60*100/$I$23)</f>
        <v>0</v>
      </c>
      <c r="M60" s="20"/>
    </row>
    <row r="61" spans="1:13" ht="14.85" customHeight="1" x14ac:dyDescent="0.2">
      <c r="A61" s="25">
        <v>20</v>
      </c>
      <c r="B61" s="25">
        <v>20</v>
      </c>
      <c r="C61" s="27">
        <v>15</v>
      </c>
      <c r="D61" s="28"/>
      <c r="E61" s="29">
        <v>0</v>
      </c>
      <c r="F61" s="20"/>
      <c r="G61" s="63" t="s">
        <v>57</v>
      </c>
      <c r="H61" s="54"/>
      <c r="I61" s="55"/>
      <c r="J61" s="37"/>
      <c r="K61" s="37"/>
      <c r="L61" s="51">
        <f>IF($I$23=0,0,K61*100/$I$23)</f>
        <v>0</v>
      </c>
      <c r="M61" s="20"/>
    </row>
    <row r="62" spans="1:13" ht="14.85" customHeight="1" x14ac:dyDescent="0.2">
      <c r="A62" s="25">
        <v>20</v>
      </c>
      <c r="B62" s="25">
        <v>20</v>
      </c>
      <c r="C62" s="27">
        <v>20</v>
      </c>
      <c r="D62" s="28"/>
      <c r="E62" s="29">
        <v>7</v>
      </c>
      <c r="F62" s="20"/>
      <c r="G62" s="36" t="s">
        <v>38</v>
      </c>
      <c r="H62" s="54"/>
      <c r="I62" s="57"/>
      <c r="J62" s="37"/>
      <c r="K62" s="37"/>
      <c r="L62" s="51">
        <f>IF($I$23=0,0,K62*100/$I$23)</f>
        <v>0</v>
      </c>
      <c r="M62" s="20"/>
    </row>
    <row r="63" spans="1:13" ht="14.85" customHeight="1" x14ac:dyDescent="0.2">
      <c r="A63" s="58"/>
      <c r="B63" s="58"/>
      <c r="C63" s="58"/>
      <c r="D63" s="20"/>
      <c r="E63" s="20"/>
      <c r="F63" s="20"/>
      <c r="G63" s="20"/>
      <c r="H63" s="20"/>
      <c r="I63" s="20"/>
      <c r="J63" s="19"/>
      <c r="K63" s="19"/>
      <c r="L63" s="59"/>
      <c r="M63" s="20"/>
    </row>
    <row r="64" spans="1:13" ht="14.85" customHeight="1" x14ac:dyDescent="0.2">
      <c r="A64" s="25">
        <v>20</v>
      </c>
      <c r="B64" s="25">
        <v>30</v>
      </c>
      <c r="C64" s="27"/>
      <c r="D64" s="28"/>
      <c r="E64" s="29">
        <v>5</v>
      </c>
      <c r="F64" s="20"/>
      <c r="G64" s="30" t="s">
        <v>58</v>
      </c>
      <c r="H64" s="30"/>
      <c r="I64" s="49"/>
      <c r="J64" s="37"/>
      <c r="K64" s="37"/>
      <c r="L64" s="64">
        <f>IF($I$23=0,0,K64*100/$I$23)</f>
        <v>0</v>
      </c>
      <c r="M64" s="20"/>
    </row>
    <row r="65" spans="1:13" ht="14.85" customHeight="1" x14ac:dyDescent="0.2">
      <c r="A65" s="25">
        <v>20</v>
      </c>
      <c r="B65" s="25"/>
      <c r="C65" s="27"/>
      <c r="D65" s="28"/>
      <c r="E65" s="29">
        <v>9</v>
      </c>
      <c r="F65" s="20"/>
      <c r="G65" s="30" t="s">
        <v>59</v>
      </c>
      <c r="H65" s="30"/>
      <c r="I65" s="57"/>
      <c r="J65" s="65">
        <f>J30+J39+J45+J58+J64+J52</f>
        <v>0</v>
      </c>
      <c r="K65" s="66">
        <f>K30+K39+K45+K58+K64+K52</f>
        <v>0</v>
      </c>
      <c r="L65" s="49"/>
      <c r="M65" s="20"/>
    </row>
    <row r="66" spans="1:13" ht="14.85" customHeight="1" x14ac:dyDescent="0.2">
      <c r="A66" s="25">
        <v>40</v>
      </c>
      <c r="B66" s="25"/>
      <c r="C66" s="27"/>
      <c r="D66" s="28"/>
      <c r="E66" s="29">
        <v>3</v>
      </c>
      <c r="F66" s="20"/>
      <c r="G66" s="30" t="s">
        <v>60</v>
      </c>
      <c r="H66" s="20"/>
      <c r="I66" s="67">
        <f>IF(I23=0,0,K65/I22*100)</f>
        <v>0</v>
      </c>
      <c r="J66" s="68"/>
      <c r="K66" s="69"/>
      <c r="L66" s="4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</sheetData>
  <sheetProtection password="F0A6"/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76.710937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196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452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>
        <v>10</v>
      </c>
      <c r="B21" s="94"/>
      <c r="C21" s="97"/>
      <c r="D21" s="71"/>
      <c r="E21" s="79">
        <v>9</v>
      </c>
      <c r="F21" s="72"/>
      <c r="G21" s="146" t="s">
        <v>156</v>
      </c>
      <c r="H21" s="168"/>
      <c r="I21" s="110">
        <f>SUM(I22:I24)</f>
        <v>0</v>
      </c>
      <c r="J21" s="82"/>
    </row>
    <row r="22" spans="1:13" ht="14.85" customHeight="1" x14ac:dyDescent="0.2">
      <c r="A22" s="94">
        <v>10</v>
      </c>
      <c r="B22" s="94" t="s">
        <v>24</v>
      </c>
      <c r="C22" s="97"/>
      <c r="D22" s="71"/>
      <c r="E22" s="79">
        <v>4</v>
      </c>
      <c r="F22" s="72"/>
      <c r="G22" s="179" t="s">
        <v>197</v>
      </c>
      <c r="H22" s="168"/>
      <c r="I22" s="104"/>
      <c r="J22" s="82"/>
      <c r="K22" s="170"/>
    </row>
    <row r="23" spans="1:13" ht="14.85" customHeight="1" x14ac:dyDescent="0.2">
      <c r="A23" s="94">
        <v>10</v>
      </c>
      <c r="B23" s="94">
        <v>10</v>
      </c>
      <c r="C23" s="94"/>
      <c r="D23" s="71"/>
      <c r="E23" s="79">
        <v>1</v>
      </c>
      <c r="F23" s="72"/>
      <c r="G23" s="171" t="s">
        <v>188</v>
      </c>
      <c r="H23" s="168"/>
      <c r="I23" s="104"/>
      <c r="J23" s="82"/>
      <c r="K23" s="170"/>
    </row>
    <row r="24" spans="1:13" ht="14.85" customHeight="1" x14ac:dyDescent="0.2">
      <c r="A24" s="94">
        <v>10</v>
      </c>
      <c r="B24" s="94">
        <v>15</v>
      </c>
      <c r="C24" s="94"/>
      <c r="D24" s="71"/>
      <c r="E24" s="79">
        <v>6</v>
      </c>
      <c r="F24" s="72"/>
      <c r="G24" s="171" t="s">
        <v>171</v>
      </c>
      <c r="H24" s="168"/>
      <c r="I24" s="110">
        <f>SUM(I25:I26)</f>
        <v>0</v>
      </c>
      <c r="J24" s="82"/>
      <c r="K24" s="170"/>
    </row>
    <row r="25" spans="1:13" ht="14.85" customHeight="1" x14ac:dyDescent="0.2">
      <c r="A25" s="94">
        <v>10</v>
      </c>
      <c r="B25" s="94">
        <v>15</v>
      </c>
      <c r="C25" s="94" t="s">
        <v>24</v>
      </c>
      <c r="D25" s="71"/>
      <c r="E25" s="79">
        <v>1</v>
      </c>
      <c r="F25" s="72"/>
      <c r="G25" s="180" t="s">
        <v>189</v>
      </c>
      <c r="H25" s="187" t="s">
        <v>96</v>
      </c>
      <c r="I25" s="104"/>
      <c r="J25" s="82"/>
      <c r="K25" s="170"/>
    </row>
    <row r="26" spans="1:13" ht="14.85" customHeight="1" x14ac:dyDescent="0.2">
      <c r="A26" s="94">
        <v>10</v>
      </c>
      <c r="B26" s="94">
        <v>15</v>
      </c>
      <c r="C26" s="94">
        <v>10</v>
      </c>
      <c r="D26" s="71"/>
      <c r="E26" s="79">
        <v>8</v>
      </c>
      <c r="F26" s="72"/>
      <c r="G26" s="180" t="s">
        <v>198</v>
      </c>
      <c r="H26" s="168"/>
      <c r="I26" s="104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70"/>
      <c r="G27" s="170"/>
      <c r="H27" s="170"/>
      <c r="I27" s="174"/>
      <c r="J27" s="82"/>
      <c r="K27" s="170"/>
    </row>
    <row r="28" spans="1:13" ht="14.85" customHeight="1" x14ac:dyDescent="0.2">
      <c r="A28" s="94">
        <v>15</v>
      </c>
      <c r="B28" s="94"/>
      <c r="C28" s="94"/>
      <c r="D28" s="71"/>
      <c r="E28" s="79">
        <v>4</v>
      </c>
      <c r="F28" s="72"/>
      <c r="G28" s="146" t="s">
        <v>176</v>
      </c>
      <c r="H28" s="168"/>
      <c r="I28" s="110">
        <f>I29+I34+I35+I36</f>
        <v>0</v>
      </c>
      <c r="J28" s="170"/>
      <c r="K28" s="170"/>
      <c r="L28" s="170"/>
      <c r="M28" s="170"/>
    </row>
    <row r="29" spans="1:13" ht="14.85" customHeight="1" x14ac:dyDescent="0.2">
      <c r="A29" s="94">
        <v>15</v>
      </c>
      <c r="B29" s="94" t="s">
        <v>24</v>
      </c>
      <c r="C29" s="94"/>
      <c r="D29" s="71"/>
      <c r="E29" s="79">
        <v>9</v>
      </c>
      <c r="F29" s="72"/>
      <c r="G29" s="171" t="s">
        <v>177</v>
      </c>
      <c r="H29" s="168"/>
      <c r="I29" s="110">
        <f>SUM(I30:I33)</f>
        <v>0</v>
      </c>
      <c r="J29" s="170"/>
      <c r="K29" s="170"/>
      <c r="L29" s="170"/>
      <c r="M29" s="170"/>
    </row>
    <row r="30" spans="1:13" ht="14.85" customHeight="1" x14ac:dyDescent="0.2">
      <c r="A30" s="94">
        <v>15</v>
      </c>
      <c r="B30" s="94" t="s">
        <v>24</v>
      </c>
      <c r="C30" s="94" t="s">
        <v>24</v>
      </c>
      <c r="D30" s="71"/>
      <c r="E30" s="79">
        <v>4</v>
      </c>
      <c r="F30" s="120"/>
      <c r="G30" s="180" t="s">
        <v>190</v>
      </c>
      <c r="H30" s="172"/>
      <c r="I30" s="104"/>
      <c r="J30" s="170"/>
      <c r="K30" s="170"/>
      <c r="L30" s="170"/>
      <c r="M30" s="170"/>
    </row>
    <row r="31" spans="1:13" ht="14.85" customHeight="1" x14ac:dyDescent="0.2">
      <c r="A31" s="94">
        <v>15</v>
      </c>
      <c r="B31" s="94" t="s">
        <v>24</v>
      </c>
      <c r="C31" s="94">
        <v>10</v>
      </c>
      <c r="D31" s="71"/>
      <c r="E31" s="79">
        <v>1</v>
      </c>
      <c r="F31" s="170"/>
      <c r="G31" s="182" t="s">
        <v>179</v>
      </c>
      <c r="H31" s="170"/>
      <c r="I31" s="104"/>
      <c r="J31" s="170"/>
      <c r="K31" s="170"/>
      <c r="L31" s="170"/>
      <c r="M31" s="170"/>
    </row>
    <row r="32" spans="1:13" ht="14.85" customHeight="1" x14ac:dyDescent="0.2">
      <c r="A32" s="94">
        <v>15</v>
      </c>
      <c r="B32" s="94" t="s">
        <v>24</v>
      </c>
      <c r="C32" s="94">
        <v>15</v>
      </c>
      <c r="D32" s="71"/>
      <c r="E32" s="79">
        <v>6</v>
      </c>
      <c r="F32" s="170"/>
      <c r="G32" s="182" t="s">
        <v>180</v>
      </c>
      <c r="H32" s="170"/>
      <c r="I32" s="104"/>
      <c r="J32" s="170"/>
      <c r="K32" s="170"/>
      <c r="L32" s="170"/>
      <c r="M32" s="170"/>
    </row>
    <row r="33" spans="1:13" ht="14.85" customHeight="1" x14ac:dyDescent="0.2">
      <c r="A33" s="94">
        <v>15</v>
      </c>
      <c r="B33" s="94" t="s">
        <v>24</v>
      </c>
      <c r="C33" s="97">
        <v>20</v>
      </c>
      <c r="D33" s="71"/>
      <c r="E33" s="79">
        <v>3</v>
      </c>
      <c r="F33" s="170"/>
      <c r="G33" s="182" t="s">
        <v>191</v>
      </c>
      <c r="H33" s="170"/>
      <c r="I33" s="104"/>
      <c r="J33" s="170"/>
      <c r="K33" s="170"/>
      <c r="L33" s="170"/>
      <c r="M33" s="170"/>
    </row>
    <row r="34" spans="1:13" ht="14.85" customHeight="1" x14ac:dyDescent="0.2">
      <c r="A34" s="94">
        <v>15</v>
      </c>
      <c r="B34" s="94">
        <v>10</v>
      </c>
      <c r="C34" s="94"/>
      <c r="D34" s="71"/>
      <c r="E34" s="79">
        <v>6</v>
      </c>
      <c r="F34" s="72"/>
      <c r="G34" s="171" t="s">
        <v>199</v>
      </c>
      <c r="H34" s="168"/>
      <c r="I34" s="104"/>
      <c r="J34" s="170"/>
      <c r="K34" s="170"/>
      <c r="L34" s="170"/>
      <c r="M34" s="170"/>
    </row>
    <row r="35" spans="1:13" ht="29.45" customHeight="1" x14ac:dyDescent="0.2">
      <c r="A35" s="94">
        <v>15</v>
      </c>
      <c r="B35" s="94">
        <v>15</v>
      </c>
      <c r="C35" s="94"/>
      <c r="D35" s="71"/>
      <c r="E35" s="79">
        <v>1</v>
      </c>
      <c r="F35" s="72"/>
      <c r="G35" s="179" t="s">
        <v>200</v>
      </c>
      <c r="H35" s="168"/>
      <c r="I35" s="104"/>
      <c r="J35" s="170"/>
      <c r="K35" s="170"/>
      <c r="L35" s="170"/>
      <c r="M35" s="170"/>
    </row>
    <row r="36" spans="1:13" ht="14.85" customHeight="1" x14ac:dyDescent="0.2">
      <c r="A36" s="94">
        <v>15</v>
      </c>
      <c r="B36" s="97">
        <v>20</v>
      </c>
      <c r="C36" s="97"/>
      <c r="D36" s="71"/>
      <c r="E36" s="79">
        <v>8</v>
      </c>
      <c r="F36" s="120"/>
      <c r="G36" s="171" t="s">
        <v>194</v>
      </c>
      <c r="H36" s="172"/>
      <c r="I36" s="104"/>
      <c r="J36" s="170"/>
      <c r="K36" s="170"/>
      <c r="L36" s="170"/>
      <c r="M36" s="170"/>
    </row>
    <row r="37" spans="1:13" ht="14.85" customHeight="1" x14ac:dyDescent="0.2">
      <c r="A37" s="183"/>
      <c r="B37" s="184"/>
      <c r="C37" s="184"/>
      <c r="D37" s="71"/>
      <c r="E37" s="185"/>
      <c r="F37" s="120"/>
      <c r="G37" s="146"/>
      <c r="H37" s="172"/>
      <c r="I37" s="186"/>
      <c r="J37" s="170"/>
      <c r="K37" s="170"/>
    </row>
    <row r="38" spans="1:13" ht="14.85" customHeight="1" x14ac:dyDescent="0.2">
      <c r="A38" s="183"/>
      <c r="B38" s="184"/>
      <c r="C38" s="184"/>
      <c r="D38" s="71"/>
      <c r="E38" s="185"/>
      <c r="F38" s="120"/>
      <c r="G38" s="85" t="s">
        <v>195</v>
      </c>
      <c r="H38" s="172"/>
      <c r="I38" s="186"/>
      <c r="J38" s="170"/>
      <c r="K38" s="170"/>
    </row>
    <row r="39" spans="1:13" ht="14.85" customHeight="1" x14ac:dyDescent="0.2">
      <c r="A39" s="170"/>
      <c r="B39" s="170"/>
      <c r="C39" s="170"/>
      <c r="D39" s="170"/>
      <c r="E39" s="170"/>
      <c r="F39" s="170"/>
      <c r="H39" s="170"/>
      <c r="I39" s="170"/>
      <c r="J39" s="170"/>
      <c r="K39" s="170"/>
    </row>
    <row r="40" spans="1:13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170"/>
      <c r="K40" s="170"/>
    </row>
    <row r="41" spans="1:13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3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3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3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3" ht="14.8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3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3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3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86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86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86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82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82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82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</row>
    <row r="68" spans="1:12" ht="16.5" customHeight="1" x14ac:dyDescent="0.2">
      <c r="A68" s="170"/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2" ht="16.5" customHeight="1" x14ac:dyDescent="0.2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</row>
    <row r="71" spans="1:12" ht="16.5" customHeight="1" x14ac:dyDescent="0.2">
      <c r="A71" s="170"/>
      <c r="B71" s="170"/>
      <c r="C71" s="170"/>
      <c r="D71" s="170"/>
      <c r="E71" s="170"/>
      <c r="G71" s="176"/>
      <c r="H71" s="170"/>
      <c r="I71" s="170"/>
      <c r="J71" s="170"/>
      <c r="K71" s="170"/>
      <c r="L71" s="170"/>
    </row>
    <row r="72" spans="1:12" ht="16.5" customHeight="1" x14ac:dyDescent="0.2">
      <c r="A72" s="170"/>
      <c r="B72" s="170"/>
      <c r="C72" s="170"/>
      <c r="D72" s="170"/>
      <c r="E72" s="170"/>
      <c r="G72" s="176"/>
      <c r="H72" s="170"/>
      <c r="I72" s="170"/>
      <c r="J72" s="170"/>
      <c r="K72" s="170"/>
      <c r="L72" s="170"/>
    </row>
    <row r="73" spans="1:12" ht="16.5" customHeight="1" x14ac:dyDescent="0.2">
      <c r="A73" s="170"/>
      <c r="B73" s="170"/>
      <c r="C73" s="170"/>
      <c r="D73" s="170"/>
      <c r="E73" s="170"/>
      <c r="G73" s="176"/>
      <c r="H73" s="170"/>
      <c r="I73" s="170"/>
      <c r="J73" s="170"/>
      <c r="K73" s="170"/>
      <c r="L73" s="170"/>
    </row>
    <row r="74" spans="1:12" ht="16.5" customHeight="1" x14ac:dyDescent="0.2">
      <c r="H74" s="170"/>
      <c r="I74" s="170"/>
      <c r="J74" s="170"/>
      <c r="K74" s="170"/>
      <c r="L74" s="170"/>
    </row>
    <row r="75" spans="1:12" x14ac:dyDescent="0.2">
      <c r="G75" s="171"/>
      <c r="H75" s="170"/>
      <c r="I75" s="170"/>
      <c r="J75" s="170"/>
      <c r="K75" s="170"/>
      <c r="L75" s="170"/>
    </row>
    <row r="76" spans="1:12" x14ac:dyDescent="0.2">
      <c r="H76" s="170"/>
      <c r="I76" s="170"/>
      <c r="J76" s="170"/>
      <c r="K76" s="170"/>
      <c r="L76" s="170"/>
    </row>
    <row r="77" spans="1:12" x14ac:dyDescent="0.2">
      <c r="H77" s="170"/>
      <c r="I77" s="170"/>
      <c r="J77" s="170"/>
      <c r="K77" s="170"/>
      <c r="L77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69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201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202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4"/>
      <c r="C21" s="96"/>
      <c r="D21" s="71"/>
      <c r="E21" s="79">
        <v>6</v>
      </c>
      <c r="F21" s="72"/>
      <c r="G21" s="188" t="s">
        <v>203</v>
      </c>
      <c r="H21" s="168"/>
      <c r="I21" s="110">
        <f>I22+I23+I24</f>
        <v>0</v>
      </c>
    </row>
    <row r="22" spans="1:13" ht="14.85" customHeight="1" x14ac:dyDescent="0.2">
      <c r="A22" s="94" t="s">
        <v>24</v>
      </c>
      <c r="B22" s="94" t="s">
        <v>24</v>
      </c>
      <c r="C22" s="99"/>
      <c r="D22" s="71"/>
      <c r="E22" s="79">
        <v>7</v>
      </c>
      <c r="F22" s="72"/>
      <c r="G22" s="160" t="s">
        <v>204</v>
      </c>
      <c r="H22" s="168"/>
      <c r="I22" s="104"/>
      <c r="J22" s="82"/>
    </row>
    <row r="23" spans="1:13" ht="30" customHeight="1" x14ac:dyDescent="0.2">
      <c r="A23" s="94" t="s">
        <v>24</v>
      </c>
      <c r="B23" s="94">
        <v>10</v>
      </c>
      <c r="C23" s="99"/>
      <c r="D23" s="71"/>
      <c r="E23" s="79">
        <v>7</v>
      </c>
      <c r="F23" s="72"/>
      <c r="G23" s="189" t="s">
        <v>205</v>
      </c>
      <c r="H23" s="168"/>
      <c r="I23" s="104"/>
      <c r="J23" s="82"/>
      <c r="K23" s="170"/>
    </row>
    <row r="24" spans="1:13" ht="15" customHeight="1" x14ac:dyDescent="0.2">
      <c r="A24" s="94" t="s">
        <v>24</v>
      </c>
      <c r="B24" s="94">
        <v>15</v>
      </c>
      <c r="C24" s="96"/>
      <c r="D24" s="71"/>
      <c r="E24" s="79">
        <v>8</v>
      </c>
      <c r="F24" s="72"/>
      <c r="G24" s="190" t="s">
        <v>206</v>
      </c>
      <c r="H24" s="168"/>
      <c r="I24" s="104"/>
      <c r="J24" s="82"/>
      <c r="K24" s="170"/>
    </row>
    <row r="25" spans="1:13" ht="15" customHeight="1" x14ac:dyDescent="0.2">
      <c r="A25" s="191"/>
      <c r="B25" s="191"/>
      <c r="C25" s="72"/>
      <c r="D25" s="72"/>
      <c r="E25" s="72"/>
      <c r="F25" s="72"/>
      <c r="G25" s="72"/>
      <c r="H25" s="72"/>
      <c r="I25" s="72"/>
      <c r="J25" s="82"/>
      <c r="K25" s="170"/>
    </row>
    <row r="26" spans="1:13" ht="15" customHeight="1" x14ac:dyDescent="0.2">
      <c r="A26" s="94">
        <v>10</v>
      </c>
      <c r="B26" s="94"/>
      <c r="C26" s="96"/>
      <c r="D26" s="71"/>
      <c r="E26" s="79">
        <v>6</v>
      </c>
      <c r="G26" s="192" t="s">
        <v>207</v>
      </c>
      <c r="H26" s="83"/>
      <c r="I26" s="193">
        <f>I27+I28</f>
        <v>0</v>
      </c>
      <c r="J26" s="82"/>
      <c r="K26" s="170"/>
    </row>
    <row r="27" spans="1:13" ht="15" customHeight="1" x14ac:dyDescent="0.2">
      <c r="A27" s="94">
        <v>10</v>
      </c>
      <c r="B27" s="94" t="s">
        <v>24</v>
      </c>
      <c r="C27" s="96"/>
      <c r="D27" s="71"/>
      <c r="E27" s="79">
        <v>7</v>
      </c>
      <c r="F27" s="120"/>
      <c r="G27" s="194" t="s">
        <v>208</v>
      </c>
      <c r="H27" s="170"/>
      <c r="I27" s="104"/>
      <c r="J27" s="170"/>
      <c r="K27" s="170"/>
    </row>
    <row r="28" spans="1:13" ht="15" customHeight="1" x14ac:dyDescent="0.2">
      <c r="A28" s="94">
        <v>10</v>
      </c>
      <c r="B28" s="94">
        <v>10</v>
      </c>
      <c r="C28" s="96"/>
      <c r="D28" s="71"/>
      <c r="E28" s="79">
        <v>7</v>
      </c>
      <c r="G28" s="158" t="s">
        <v>209</v>
      </c>
      <c r="H28" s="172"/>
      <c r="I28" s="104"/>
      <c r="J28" s="82"/>
      <c r="K28" s="170"/>
      <c r="L28" s="170"/>
      <c r="M28" s="170"/>
    </row>
    <row r="29" spans="1:13" ht="15" customHeight="1" x14ac:dyDescent="0.2">
      <c r="A29" s="191"/>
      <c r="B29" s="191"/>
      <c r="C29" s="72"/>
      <c r="D29" s="72"/>
      <c r="E29" s="72"/>
      <c r="F29" s="72"/>
      <c r="G29" s="194"/>
      <c r="H29" s="83"/>
      <c r="I29" s="195"/>
      <c r="J29" s="82"/>
      <c r="K29" s="170"/>
      <c r="L29" s="170"/>
      <c r="M29" s="170"/>
    </row>
    <row r="30" spans="1:13" ht="15" customHeight="1" x14ac:dyDescent="0.2">
      <c r="A30" s="94">
        <v>15</v>
      </c>
      <c r="B30" s="94"/>
      <c r="C30" s="99"/>
      <c r="D30" s="71"/>
      <c r="E30" s="79">
        <v>7</v>
      </c>
      <c r="G30" s="188" t="s">
        <v>202</v>
      </c>
      <c r="H30" s="83"/>
      <c r="I30" s="110">
        <f>I21-I26</f>
        <v>0</v>
      </c>
      <c r="J30" s="82"/>
      <c r="K30" s="170"/>
    </row>
    <row r="31" spans="1:13" ht="15" customHeight="1" x14ac:dyDescent="0.2">
      <c r="A31" s="191"/>
      <c r="B31" s="191"/>
      <c r="C31" s="72"/>
      <c r="D31" s="72"/>
      <c r="E31" s="72"/>
      <c r="F31" s="72"/>
      <c r="G31" s="72"/>
      <c r="H31" s="83"/>
      <c r="I31" s="196"/>
      <c r="J31" s="82"/>
      <c r="K31" s="170"/>
    </row>
    <row r="32" spans="1:13" ht="15" customHeight="1" x14ac:dyDescent="0.2">
      <c r="A32" s="94">
        <v>20</v>
      </c>
      <c r="B32" s="94"/>
      <c r="C32" s="96"/>
      <c r="D32" s="71"/>
      <c r="E32" s="79">
        <v>7</v>
      </c>
      <c r="F32" s="170"/>
      <c r="G32" s="188" t="s">
        <v>210</v>
      </c>
      <c r="H32" s="170"/>
      <c r="I32" s="197">
        <f>IF(I21=0,0,I26/I21*100)</f>
        <v>0</v>
      </c>
      <c r="J32" s="198" t="s">
        <v>211</v>
      </c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199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200" t="s">
        <v>212</v>
      </c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82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6.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G63" s="176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H66" s="170"/>
      <c r="I66" s="170"/>
      <c r="J66" s="170"/>
      <c r="K66" s="170"/>
      <c r="L66" s="170"/>
    </row>
    <row r="67" spans="1:12" x14ac:dyDescent="0.2">
      <c r="G67" s="171"/>
      <c r="H67" s="170"/>
      <c r="I67" s="170"/>
      <c r="J67" s="170"/>
      <c r="K67" s="170"/>
      <c r="L67" s="170"/>
    </row>
    <row r="68" spans="1:12" x14ac:dyDescent="0.2">
      <c r="H68" s="170"/>
      <c r="I68" s="170"/>
      <c r="J68" s="170"/>
      <c r="K68" s="170"/>
      <c r="L68" s="170"/>
    </row>
    <row r="69" spans="1:12" x14ac:dyDescent="0.2">
      <c r="H69" s="170"/>
      <c r="I69" s="170"/>
      <c r="J69" s="170"/>
      <c r="K69" s="170"/>
      <c r="L69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1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213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 t="s">
        <v>214</v>
      </c>
      <c r="H11" s="241"/>
      <c r="I11" s="242"/>
    </row>
    <row r="12" spans="1:10" ht="14.85" customHeight="1" x14ac:dyDescent="0.2">
      <c r="A12" s="87" t="s">
        <v>11</v>
      </c>
      <c r="G12" s="85" t="s">
        <v>215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216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217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5" customHeight="1" x14ac:dyDescent="0.2">
      <c r="A21" s="94" t="s">
        <v>24</v>
      </c>
      <c r="B21" s="97"/>
      <c r="C21" s="97"/>
      <c r="D21" s="71"/>
      <c r="E21" s="79">
        <v>8</v>
      </c>
      <c r="F21" s="72"/>
      <c r="G21" s="160" t="s">
        <v>218</v>
      </c>
      <c r="H21" s="168"/>
      <c r="I21" s="104"/>
      <c r="J21" s="82"/>
    </row>
    <row r="22" spans="1:13" ht="30" customHeight="1" x14ac:dyDescent="0.2">
      <c r="A22" s="94">
        <v>10</v>
      </c>
      <c r="B22" s="94"/>
      <c r="C22" s="97"/>
      <c r="D22" s="71"/>
      <c r="E22" s="79">
        <v>8</v>
      </c>
      <c r="F22" s="72"/>
      <c r="G22" s="189" t="s">
        <v>219</v>
      </c>
      <c r="H22" s="168"/>
      <c r="I22" s="104"/>
      <c r="J22" s="82"/>
      <c r="K22" s="170"/>
    </row>
    <row r="23" spans="1:13" ht="30" customHeight="1" x14ac:dyDescent="0.2">
      <c r="A23" s="94">
        <v>12</v>
      </c>
      <c r="B23" s="94"/>
      <c r="C23" s="97"/>
      <c r="D23" s="71"/>
      <c r="E23" s="79">
        <v>2</v>
      </c>
      <c r="F23" s="72"/>
      <c r="G23" s="189" t="s">
        <v>220</v>
      </c>
      <c r="H23" s="168"/>
      <c r="I23" s="104"/>
      <c r="J23" s="82"/>
      <c r="K23" s="170"/>
    </row>
    <row r="24" spans="1:13" ht="30" customHeight="1" x14ac:dyDescent="0.2">
      <c r="A24" s="94">
        <v>13</v>
      </c>
      <c r="B24" s="94"/>
      <c r="C24" s="97"/>
      <c r="D24" s="71"/>
      <c r="E24" s="79">
        <v>4</v>
      </c>
      <c r="F24" s="72"/>
      <c r="G24" s="189" t="s">
        <v>221</v>
      </c>
      <c r="H24" s="168"/>
      <c r="I24" s="104"/>
      <c r="J24" s="82"/>
      <c r="K24" s="170"/>
    </row>
    <row r="25" spans="1:13" ht="14.85" customHeight="1" x14ac:dyDescent="0.2">
      <c r="A25" s="201"/>
      <c r="B25" s="201"/>
      <c r="C25" s="201"/>
      <c r="D25" s="202"/>
      <c r="E25" s="202"/>
      <c r="F25" s="72"/>
      <c r="G25" s="202"/>
      <c r="H25" s="168"/>
      <c r="I25" s="170"/>
      <c r="J25" s="82"/>
      <c r="K25" s="170"/>
    </row>
    <row r="26" spans="1:13" ht="30" customHeight="1" x14ac:dyDescent="0.2">
      <c r="A26" s="94">
        <v>15</v>
      </c>
      <c r="B26" s="94"/>
      <c r="C26" s="94"/>
      <c r="D26" s="71"/>
      <c r="E26" s="79">
        <v>9</v>
      </c>
      <c r="F26" s="72"/>
      <c r="G26" s="203" t="s">
        <v>222</v>
      </c>
      <c r="H26" s="168"/>
      <c r="I26" s="197">
        <f>IF(I21=0,0,I22/I21*100)</f>
        <v>0</v>
      </c>
      <c r="J26" s="70" t="s">
        <v>211</v>
      </c>
      <c r="K26" s="170"/>
    </row>
    <row r="27" spans="1:13" ht="14.85" customHeight="1" x14ac:dyDescent="0.2">
      <c r="A27" s="201"/>
      <c r="B27" s="201"/>
      <c r="C27" s="201"/>
      <c r="D27" s="202"/>
      <c r="E27" s="202"/>
      <c r="F27" s="202"/>
      <c r="G27" s="171"/>
      <c r="H27" s="172"/>
      <c r="I27" s="170"/>
      <c r="J27" s="82"/>
      <c r="K27" s="170"/>
    </row>
    <row r="28" spans="1:13" ht="14.85" customHeight="1" x14ac:dyDescent="0.2">
      <c r="A28" s="173"/>
      <c r="B28" s="173"/>
      <c r="C28" s="173"/>
      <c r="D28" s="170"/>
      <c r="E28" s="170"/>
      <c r="F28" s="120"/>
      <c r="G28" s="204"/>
      <c r="H28" s="170"/>
      <c r="I28" s="153"/>
      <c r="J28" s="170"/>
      <c r="K28" s="170"/>
    </row>
    <row r="29" spans="1:13" ht="30" customHeight="1" x14ac:dyDescent="0.2">
      <c r="A29" s="94">
        <v>20</v>
      </c>
      <c r="B29" s="94"/>
      <c r="C29" s="94"/>
      <c r="D29" s="71"/>
      <c r="E29" s="79">
        <v>9</v>
      </c>
      <c r="G29" s="205" t="s">
        <v>223</v>
      </c>
      <c r="H29" s="172"/>
      <c r="I29" s="104"/>
      <c r="J29" s="82"/>
      <c r="K29" s="170"/>
      <c r="L29" s="170"/>
      <c r="M29" s="170"/>
    </row>
    <row r="30" spans="1:13" ht="30.75" customHeight="1" x14ac:dyDescent="0.2">
      <c r="A30" s="94">
        <v>25</v>
      </c>
      <c r="B30" s="94"/>
      <c r="C30" s="94"/>
      <c r="D30" s="71"/>
      <c r="E30" s="79">
        <v>0</v>
      </c>
      <c r="G30" s="189" t="s">
        <v>224</v>
      </c>
      <c r="H30" s="83"/>
      <c r="I30" s="104"/>
      <c r="J30" s="82"/>
      <c r="K30" s="170"/>
      <c r="L30" s="170"/>
      <c r="M30" s="170"/>
    </row>
    <row r="31" spans="1:13" ht="15" customHeight="1" x14ac:dyDescent="0.2">
      <c r="A31" s="201"/>
      <c r="B31" s="201"/>
      <c r="C31" s="201"/>
      <c r="D31" s="202"/>
      <c r="E31" s="202"/>
      <c r="G31" s="202"/>
      <c r="H31" s="83"/>
      <c r="I31" s="170"/>
      <c r="J31" s="82"/>
      <c r="K31" s="170"/>
      <c r="L31" s="170"/>
      <c r="M31" s="170"/>
    </row>
    <row r="32" spans="1:13" ht="30" customHeight="1" x14ac:dyDescent="0.2">
      <c r="A32" s="94">
        <v>30</v>
      </c>
      <c r="B32" s="94"/>
      <c r="C32" s="97"/>
      <c r="D32" s="71"/>
      <c r="E32" s="79">
        <v>0</v>
      </c>
      <c r="G32" s="206" t="s">
        <v>225</v>
      </c>
      <c r="H32" s="83"/>
      <c r="I32" s="197">
        <f>IF(I29=0,0,I30/I29*100)</f>
        <v>0</v>
      </c>
      <c r="J32" s="70" t="s">
        <v>211</v>
      </c>
      <c r="K32" s="170"/>
    </row>
    <row r="33" spans="1:11" ht="14.85" customHeight="1" x14ac:dyDescent="0.2">
      <c r="A33" s="202"/>
      <c r="B33" s="202"/>
      <c r="C33" s="202"/>
      <c r="D33" s="202"/>
      <c r="E33" s="202"/>
      <c r="F33" s="202"/>
      <c r="G33" s="202"/>
      <c r="H33" s="83"/>
      <c r="I33" s="202"/>
      <c r="J33" s="82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4.8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4.85" customHeight="1" x14ac:dyDescent="0.2">
      <c r="A44" s="170"/>
      <c r="B44" s="170"/>
      <c r="C44" s="170"/>
      <c r="D44" s="170"/>
      <c r="E44" s="170"/>
      <c r="F44" s="170"/>
      <c r="G44" s="86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86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</row>
    <row r="63" spans="1:12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A66" s="170"/>
      <c r="B66" s="170"/>
      <c r="C66" s="170"/>
      <c r="D66" s="170"/>
      <c r="E66" s="170"/>
      <c r="G66" s="176"/>
      <c r="H66" s="170"/>
      <c r="I66" s="170"/>
      <c r="J66" s="170"/>
      <c r="K66" s="170"/>
      <c r="L66" s="170"/>
    </row>
    <row r="67" spans="1:12" ht="16.5" customHeight="1" x14ac:dyDescent="0.2">
      <c r="A67" s="170"/>
      <c r="B67" s="170"/>
      <c r="C67" s="170"/>
      <c r="D67" s="170"/>
      <c r="E67" s="170"/>
      <c r="G67" s="176"/>
      <c r="H67" s="170"/>
      <c r="I67" s="170"/>
      <c r="J67" s="170"/>
      <c r="K67" s="170"/>
      <c r="L67" s="170"/>
    </row>
    <row r="68" spans="1:12" ht="16.5" customHeight="1" x14ac:dyDescent="0.2">
      <c r="H68" s="170"/>
      <c r="I68" s="170"/>
      <c r="J68" s="170"/>
      <c r="K68" s="170"/>
      <c r="L68" s="170"/>
    </row>
    <row r="69" spans="1:12" x14ac:dyDescent="0.2">
      <c r="G69" s="171"/>
      <c r="H69" s="170"/>
      <c r="I69" s="170"/>
      <c r="J69" s="170"/>
      <c r="K69" s="170"/>
      <c r="L69" s="170"/>
    </row>
    <row r="70" spans="1:12" x14ac:dyDescent="0.2">
      <c r="H70" s="170"/>
      <c r="I70" s="170"/>
      <c r="J70" s="170"/>
      <c r="K70" s="170"/>
      <c r="L70" s="170"/>
    </row>
    <row r="71" spans="1:12" x14ac:dyDescent="0.2">
      <c r="H71" s="170"/>
      <c r="I71" s="170"/>
      <c r="J71" s="170"/>
      <c r="K71" s="170"/>
      <c r="L71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226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170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4" t="s">
        <v>24</v>
      </c>
      <c r="C21" s="96"/>
      <c r="D21" s="71"/>
      <c r="E21" s="79">
        <v>1</v>
      </c>
      <c r="F21" s="72"/>
      <c r="G21" s="70" t="s">
        <v>227</v>
      </c>
      <c r="H21" s="168"/>
      <c r="I21" s="104"/>
    </row>
    <row r="22" spans="1:13" ht="14.85" customHeight="1" x14ac:dyDescent="0.2">
      <c r="A22" s="94" t="s">
        <v>24</v>
      </c>
      <c r="B22" s="94">
        <v>10</v>
      </c>
      <c r="C22" s="99"/>
      <c r="D22" s="71"/>
      <c r="E22" s="79">
        <v>1</v>
      </c>
      <c r="F22" s="72"/>
      <c r="G22" s="70" t="s">
        <v>228</v>
      </c>
      <c r="H22" s="168"/>
      <c r="I22" s="104"/>
      <c r="J22" s="82"/>
    </row>
    <row r="23" spans="1:13" ht="30" customHeight="1" x14ac:dyDescent="0.2">
      <c r="A23" s="94" t="s">
        <v>24</v>
      </c>
      <c r="B23" s="94"/>
      <c r="C23" s="99"/>
      <c r="D23" s="71"/>
      <c r="E23" s="79">
        <v>0</v>
      </c>
      <c r="F23" s="72"/>
      <c r="G23" s="70" t="s">
        <v>229</v>
      </c>
      <c r="H23" s="168"/>
      <c r="I23" s="110">
        <f>I21+I22</f>
        <v>0</v>
      </c>
      <c r="J23" s="82"/>
      <c r="K23" s="170"/>
    </row>
    <row r="24" spans="1:13" ht="15" customHeight="1" x14ac:dyDescent="0.2">
      <c r="A24"/>
      <c r="B24"/>
      <c r="C24" s="72"/>
      <c r="D24" s="72"/>
      <c r="E24" s="72"/>
      <c r="F24" s="72"/>
      <c r="G24" s="72"/>
      <c r="H24" s="72"/>
      <c r="I24" s="72"/>
      <c r="J24" s="82"/>
      <c r="K24" s="170"/>
    </row>
    <row r="25" spans="1:13" ht="15" customHeight="1" x14ac:dyDescent="0.2">
      <c r="A25" s="94">
        <v>10</v>
      </c>
      <c r="B25" s="94" t="s">
        <v>24</v>
      </c>
      <c r="C25" s="96"/>
      <c r="D25" s="71"/>
      <c r="E25" s="79">
        <v>1</v>
      </c>
      <c r="G25" s="70" t="s">
        <v>230</v>
      </c>
      <c r="H25" s="83"/>
      <c r="I25" s="104"/>
      <c r="J25" s="82"/>
      <c r="K25" s="170"/>
    </row>
    <row r="26" spans="1:13" ht="15" customHeight="1" x14ac:dyDescent="0.2">
      <c r="A26" s="94">
        <v>10</v>
      </c>
      <c r="B26" s="97">
        <v>10</v>
      </c>
      <c r="C26" s="96"/>
      <c r="D26" s="71"/>
      <c r="E26" s="79">
        <v>1</v>
      </c>
      <c r="F26" s="120"/>
      <c r="G26" s="70" t="s">
        <v>231</v>
      </c>
      <c r="H26" s="170"/>
      <c r="I26" s="104"/>
      <c r="J26" s="170"/>
      <c r="K26" s="170"/>
    </row>
    <row r="27" spans="1:13" ht="15" customHeight="1" x14ac:dyDescent="0.2">
      <c r="A27" s="94">
        <v>10</v>
      </c>
      <c r="B27" s="97">
        <v>15</v>
      </c>
      <c r="C27" s="96"/>
      <c r="D27" s="71"/>
      <c r="E27" s="79">
        <v>2</v>
      </c>
      <c r="F27" s="120"/>
      <c r="G27" s="70" t="s">
        <v>232</v>
      </c>
      <c r="H27" s="170"/>
      <c r="I27" s="104"/>
      <c r="J27" s="170"/>
      <c r="K27" s="170"/>
    </row>
    <row r="28" spans="1:13" ht="15" customHeight="1" x14ac:dyDescent="0.2">
      <c r="A28" s="94">
        <v>10</v>
      </c>
      <c r="B28" s="97"/>
      <c r="C28" s="96"/>
      <c r="D28" s="71"/>
      <c r="E28" s="79">
        <v>0</v>
      </c>
      <c r="G28" s="207" t="s">
        <v>233</v>
      </c>
      <c r="H28" s="172"/>
      <c r="I28" s="193">
        <f>I25+I26+I27</f>
        <v>0</v>
      </c>
      <c r="J28" s="82"/>
      <c r="K28" s="170"/>
      <c r="L28" s="170"/>
      <c r="M28" s="170"/>
    </row>
    <row r="29" spans="1:13" ht="15" customHeight="1" x14ac:dyDescent="0.2">
      <c r="A29"/>
      <c r="B29"/>
      <c r="C29" s="72"/>
      <c r="D29" s="72"/>
      <c r="E29" s="72"/>
      <c r="F29" s="72"/>
      <c r="G29" s="194"/>
      <c r="H29" s="83"/>
      <c r="I29" s="195"/>
      <c r="J29" s="82"/>
      <c r="K29" s="170"/>
      <c r="L29" s="170"/>
      <c r="M29" s="170"/>
    </row>
    <row r="30" spans="1:13" ht="15" customHeight="1" x14ac:dyDescent="0.2">
      <c r="A30" s="94">
        <v>15</v>
      </c>
      <c r="B30" s="94"/>
      <c r="C30" s="99"/>
      <c r="D30" s="71"/>
      <c r="E30" s="79">
        <v>1</v>
      </c>
      <c r="G30" s="146" t="s">
        <v>170</v>
      </c>
      <c r="H30" s="83"/>
      <c r="I30" s="110">
        <f>I23-I28</f>
        <v>0</v>
      </c>
      <c r="J30" s="82"/>
      <c r="K30" s="170"/>
    </row>
    <row r="31" spans="1:13" ht="15" customHeight="1" x14ac:dyDescent="0.2">
      <c r="A31" s="191"/>
      <c r="B31" s="191"/>
      <c r="C31" s="72"/>
      <c r="D31" s="72"/>
      <c r="E31" s="72"/>
      <c r="F31" s="72"/>
      <c r="G31" s="72"/>
      <c r="H31" s="83"/>
      <c r="I31" s="196"/>
      <c r="J31" s="82"/>
      <c r="K31" s="170"/>
    </row>
    <row r="32" spans="1:13" ht="14.85" customHeight="1" x14ac:dyDescent="0.2">
      <c r="A32" s="170"/>
      <c r="B32" s="170"/>
      <c r="C32" s="170"/>
      <c r="D32" s="170"/>
      <c r="E32" s="170"/>
      <c r="F32" s="170"/>
      <c r="G32" s="199"/>
      <c r="H32" s="170"/>
      <c r="I32" s="170"/>
      <c r="J32" s="170"/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200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82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86"/>
      <c r="H39" s="170"/>
      <c r="I39" s="170"/>
      <c r="J39" s="82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6.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6.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</row>
    <row r="62" spans="1:12" ht="16.5" customHeight="1" x14ac:dyDescent="0.2">
      <c r="A62" s="170"/>
      <c r="B62" s="170"/>
      <c r="C62" s="170"/>
      <c r="D62" s="170"/>
      <c r="E62" s="170"/>
      <c r="G62" s="176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G63" s="176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7:12" ht="16.5" customHeight="1" x14ac:dyDescent="0.2">
      <c r="H65" s="170"/>
      <c r="I65" s="170"/>
      <c r="J65" s="170"/>
      <c r="K65" s="170"/>
      <c r="L65" s="170"/>
    </row>
    <row r="66" spans="7:12" x14ac:dyDescent="0.2">
      <c r="G66" s="171"/>
      <c r="H66" s="170"/>
      <c r="I66" s="170"/>
      <c r="J66" s="170"/>
      <c r="K66" s="170"/>
      <c r="L66" s="170"/>
    </row>
    <row r="67" spans="7:12" x14ac:dyDescent="0.2">
      <c r="H67" s="170"/>
      <c r="I67" s="170"/>
      <c r="J67" s="170"/>
      <c r="K67" s="170"/>
      <c r="L67" s="170"/>
    </row>
    <row r="68" spans="7:12" x14ac:dyDescent="0.2">
      <c r="H68" s="170"/>
      <c r="I68" s="170"/>
      <c r="J68" s="170"/>
      <c r="K68" s="170"/>
      <c r="L68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20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5" width="3" style="70" customWidth="1"/>
    <col min="6" max="6" width="12" style="70" customWidth="1"/>
    <col min="7" max="7" width="56.28515625" style="70" customWidth="1"/>
    <col min="8" max="8" width="3.7109375" style="70" customWidth="1"/>
    <col min="9" max="9" width="12.7109375" style="71" customWidth="1"/>
    <col min="10" max="10" width="12.7109375" style="70" customWidth="1"/>
    <col min="11" max="11" width="13.28515625" style="72" customWidth="1"/>
    <col min="12" max="12" width="13.85546875" style="73" customWidth="1"/>
    <col min="13" max="13" width="12.7109375" style="72" customWidth="1"/>
    <col min="14" max="16384" width="9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4"/>
      <c r="I4" s="72"/>
      <c r="J4" s="72"/>
      <c r="L4" s="71" t="s">
        <v>2</v>
      </c>
      <c r="M4" s="76">
        <v>40623</v>
      </c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2"/>
      <c r="J5" s="72"/>
      <c r="L5" s="71" t="s">
        <v>3</v>
      </c>
      <c r="M5" s="79"/>
    </row>
    <row r="6" spans="1:13" ht="14.85" customHeight="1" x14ac:dyDescent="0.2">
      <c r="A6" s="80"/>
      <c r="I6" s="72"/>
      <c r="J6" s="72"/>
      <c r="L6" s="71" t="s">
        <v>4</v>
      </c>
      <c r="M6" s="76">
        <v>43555</v>
      </c>
    </row>
    <row r="7" spans="1:13" ht="14.85" customHeight="1" x14ac:dyDescent="0.2">
      <c r="A7" s="72"/>
      <c r="I7" s="72"/>
      <c r="J7" s="72"/>
      <c r="L7" s="71"/>
    </row>
    <row r="8" spans="1:13" ht="14.85" customHeight="1" x14ac:dyDescent="0.2">
      <c r="A8" s="81" t="s">
        <v>5</v>
      </c>
      <c r="I8" s="72"/>
      <c r="J8" s="72"/>
      <c r="L8" s="71"/>
      <c r="M8" s="70"/>
    </row>
    <row r="9" spans="1:13" ht="14.85" customHeight="1" x14ac:dyDescent="0.2">
      <c r="A9" s="72"/>
      <c r="H9" s="82"/>
      <c r="I9" s="83"/>
      <c r="J9" s="82"/>
      <c r="K9" s="82"/>
      <c r="L9" s="221" t="s">
        <v>62</v>
      </c>
      <c r="M9" s="222"/>
    </row>
    <row r="10" spans="1:13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82"/>
      <c r="I10" s="83"/>
      <c r="J10" s="82"/>
      <c r="K10" s="82"/>
      <c r="L10" s="223"/>
      <c r="M10" s="224"/>
    </row>
    <row r="11" spans="1:13" ht="29.45" customHeight="1" x14ac:dyDescent="0.2">
      <c r="A11" s="228" t="s">
        <v>9</v>
      </c>
      <c r="B11" s="228"/>
      <c r="C11" s="228"/>
      <c r="D11" s="228"/>
      <c r="E11" s="228"/>
      <c r="F11" s="228"/>
      <c r="G11" s="85" t="s">
        <v>63</v>
      </c>
      <c r="H11" s="86"/>
      <c r="I11" s="83"/>
      <c r="J11" s="82"/>
      <c r="K11" s="82"/>
      <c r="L11" s="223"/>
      <c r="M11" s="224"/>
    </row>
    <row r="12" spans="1:13" ht="14.85" customHeight="1" x14ac:dyDescent="0.2">
      <c r="A12" s="87" t="s">
        <v>11</v>
      </c>
      <c r="G12" s="85" t="s">
        <v>12</v>
      </c>
      <c r="H12" s="86"/>
      <c r="I12" s="83"/>
      <c r="J12" s="82"/>
      <c r="K12" s="82"/>
      <c r="L12" s="225"/>
      <c r="M12" s="226"/>
    </row>
    <row r="13" spans="1:13" ht="14.85" customHeight="1" x14ac:dyDescent="0.2">
      <c r="A13" s="87" t="s">
        <v>13</v>
      </c>
      <c r="B13" s="72"/>
      <c r="C13" s="72"/>
      <c r="D13" s="72"/>
      <c r="E13" s="72"/>
      <c r="F13" s="72"/>
      <c r="G13" s="85" t="s">
        <v>14</v>
      </c>
      <c r="H13" s="82"/>
      <c r="I13" s="88"/>
      <c r="J13" s="89"/>
      <c r="K13" s="82"/>
    </row>
    <row r="14" spans="1:13" ht="14.85" customHeight="1" x14ac:dyDescent="0.2">
      <c r="A14" s="87" t="s">
        <v>15</v>
      </c>
      <c r="G14" s="85" t="s">
        <v>16</v>
      </c>
      <c r="H14" s="86"/>
      <c r="I14" s="83"/>
      <c r="J14" s="82"/>
      <c r="K14" s="82"/>
    </row>
    <row r="15" spans="1:13" ht="14.85" customHeight="1" x14ac:dyDescent="0.2">
      <c r="A15" s="80"/>
      <c r="H15" s="82"/>
      <c r="I15" s="83"/>
      <c r="J15" s="82"/>
      <c r="K15" s="82"/>
    </row>
    <row r="16" spans="1:13" ht="14.85" customHeight="1" x14ac:dyDescent="0.2">
      <c r="B16" s="72"/>
      <c r="C16" s="72"/>
      <c r="D16" s="72"/>
      <c r="E16" s="72"/>
      <c r="F16" s="72"/>
      <c r="G16" s="72"/>
      <c r="H16" s="82"/>
      <c r="I16" s="83"/>
      <c r="J16" s="82"/>
      <c r="K16" s="82"/>
    </row>
    <row r="17" spans="1:16" ht="14.85" customHeight="1" x14ac:dyDescent="0.2">
      <c r="H17" s="82"/>
      <c r="I17" s="83"/>
      <c r="J17" s="90"/>
      <c r="K17" s="91"/>
      <c r="L17" s="20"/>
      <c r="M17" s="20"/>
    </row>
    <row r="18" spans="1:16" ht="14.85" customHeight="1" x14ac:dyDescent="0.2">
      <c r="A18" s="92" t="s">
        <v>64</v>
      </c>
      <c r="J18" s="72"/>
      <c r="K18" s="20"/>
      <c r="L18" s="20"/>
      <c r="M18" s="20"/>
    </row>
    <row r="19" spans="1:16" ht="14.85" customHeight="1" x14ac:dyDescent="0.2">
      <c r="A19" s="80"/>
      <c r="J19" s="72"/>
      <c r="K19" s="20"/>
      <c r="L19" s="20"/>
      <c r="M19" s="20"/>
      <c r="O19" s="23"/>
    </row>
    <row r="20" spans="1:16" ht="63.4" customHeight="1" x14ac:dyDescent="0.2">
      <c r="A20" s="72"/>
      <c r="B20" s="72"/>
      <c r="C20" s="72"/>
      <c r="D20" s="72"/>
      <c r="E20" s="72"/>
      <c r="I20" s="93" t="s">
        <v>0</v>
      </c>
      <c r="J20" s="93" t="s">
        <v>18</v>
      </c>
      <c r="K20" s="93" t="s">
        <v>65</v>
      </c>
      <c r="L20" s="93" t="s">
        <v>66</v>
      </c>
      <c r="M20" s="93" t="s">
        <v>21</v>
      </c>
    </row>
    <row r="21" spans="1:16" ht="14.85" customHeight="1" x14ac:dyDescent="0.2">
      <c r="A21" s="70" t="s">
        <v>22</v>
      </c>
      <c r="E21" s="70" t="s">
        <v>23</v>
      </c>
      <c r="I21" s="94" t="s">
        <v>24</v>
      </c>
      <c r="J21" s="95">
        <v>10</v>
      </c>
      <c r="K21" s="95">
        <v>15</v>
      </c>
      <c r="L21" s="95">
        <v>20</v>
      </c>
      <c r="M21" s="96"/>
    </row>
    <row r="22" spans="1:16" ht="14.85" customHeight="1" x14ac:dyDescent="0.2">
      <c r="A22" s="94">
        <v>10</v>
      </c>
      <c r="B22" s="94"/>
      <c r="C22" s="97"/>
      <c r="D22" s="98"/>
      <c r="E22" s="99">
        <v>8</v>
      </c>
      <c r="G22" s="100" t="s">
        <v>67</v>
      </c>
      <c r="H22" s="72"/>
      <c r="I22" s="101">
        <f>+I23-I25-I26</f>
        <v>0</v>
      </c>
      <c r="J22" s="33"/>
      <c r="K22" s="34"/>
      <c r="L22" s="35"/>
      <c r="M22" s="102"/>
      <c r="N22" s="20"/>
      <c r="O22" s="20"/>
      <c r="P22" s="20"/>
    </row>
    <row r="23" spans="1:16" ht="14.85" customHeight="1" x14ac:dyDescent="0.2">
      <c r="A23" s="94">
        <v>10</v>
      </c>
      <c r="B23" s="94">
        <v>10</v>
      </c>
      <c r="C23" s="97"/>
      <c r="D23" s="98"/>
      <c r="E23" s="99">
        <v>0</v>
      </c>
      <c r="G23" s="103" t="s">
        <v>68</v>
      </c>
      <c r="H23" s="72"/>
      <c r="I23" s="104"/>
      <c r="J23" s="38"/>
      <c r="K23" s="39"/>
      <c r="L23" s="40"/>
      <c r="M23" s="102"/>
      <c r="N23" s="20"/>
      <c r="O23" s="20"/>
      <c r="P23" s="20"/>
    </row>
    <row r="24" spans="1:16" ht="14.85" customHeight="1" x14ac:dyDescent="0.2">
      <c r="A24" s="105"/>
      <c r="B24" s="105"/>
      <c r="C24" s="106"/>
      <c r="D24" s="98"/>
      <c r="E24" s="107"/>
      <c r="G24" s="103" t="s">
        <v>69</v>
      </c>
      <c r="H24" s="72"/>
      <c r="I24" s="20"/>
      <c r="J24" s="72"/>
      <c r="K24" s="20"/>
      <c r="L24" s="20"/>
      <c r="M24" s="102"/>
      <c r="N24" s="20"/>
      <c r="O24" s="20"/>
      <c r="P24" s="20"/>
    </row>
    <row r="25" spans="1:16" ht="14.85" customHeight="1" x14ac:dyDescent="0.2">
      <c r="A25" s="94">
        <v>10</v>
      </c>
      <c r="B25" s="94">
        <v>15</v>
      </c>
      <c r="C25" s="97"/>
      <c r="D25" s="98"/>
      <c r="E25" s="99">
        <v>5</v>
      </c>
      <c r="G25" s="44" t="s">
        <v>28</v>
      </c>
      <c r="H25" s="72"/>
      <c r="I25" s="104"/>
      <c r="J25" s="33"/>
      <c r="K25" s="34"/>
      <c r="L25" s="35"/>
      <c r="M25" s="102"/>
      <c r="N25" s="20"/>
      <c r="O25" s="20"/>
      <c r="P25" s="20"/>
    </row>
    <row r="26" spans="1:16" ht="14.85" customHeight="1" x14ac:dyDescent="0.2">
      <c r="A26" s="94">
        <v>10</v>
      </c>
      <c r="B26" s="94">
        <v>20</v>
      </c>
      <c r="C26" s="97"/>
      <c r="D26" s="98"/>
      <c r="E26" s="99">
        <v>2</v>
      </c>
      <c r="G26" s="44" t="s">
        <v>70</v>
      </c>
      <c r="H26" s="72"/>
      <c r="I26" s="104"/>
      <c r="J26" s="38"/>
      <c r="K26" s="39"/>
      <c r="L26" s="40"/>
      <c r="M26" s="102"/>
      <c r="N26" s="20"/>
      <c r="O26" s="20"/>
      <c r="P26" s="20"/>
    </row>
    <row r="27" spans="1:16" ht="14.85" customHeight="1" x14ac:dyDescent="0.2">
      <c r="A27" s="105"/>
      <c r="B27" s="105"/>
      <c r="C27" s="106"/>
      <c r="D27" s="98"/>
      <c r="E27" s="107"/>
      <c r="G27" s="80"/>
      <c r="I27" s="72"/>
      <c r="J27" s="72"/>
      <c r="K27" s="20"/>
      <c r="L27" s="20"/>
      <c r="M27" s="20"/>
      <c r="N27" s="20"/>
      <c r="O27" s="20"/>
      <c r="P27" s="20"/>
    </row>
    <row r="28" spans="1:16" ht="14.85" customHeight="1" x14ac:dyDescent="0.2">
      <c r="A28" s="105"/>
      <c r="B28" s="105"/>
      <c r="C28" s="106"/>
      <c r="D28" s="98"/>
      <c r="E28" s="107"/>
      <c r="G28" s="80" t="s">
        <v>71</v>
      </c>
      <c r="J28" s="72"/>
      <c r="K28" s="20"/>
      <c r="L28" s="20"/>
      <c r="M28" s="20"/>
      <c r="N28" s="20"/>
      <c r="O28" s="20"/>
      <c r="P28" s="20"/>
    </row>
    <row r="29" spans="1:16" ht="14.85" customHeight="1" x14ac:dyDescent="0.2">
      <c r="A29" s="105"/>
      <c r="B29" s="105"/>
      <c r="C29" s="106"/>
      <c r="D29" s="98"/>
      <c r="E29" s="107"/>
      <c r="G29" s="80"/>
      <c r="J29" s="102"/>
      <c r="K29" s="102"/>
      <c r="L29" s="20"/>
      <c r="M29" s="20"/>
      <c r="N29" s="20"/>
      <c r="O29" s="20"/>
      <c r="P29" s="20"/>
    </row>
    <row r="30" spans="1:16" ht="14.85" customHeight="1" x14ac:dyDescent="0.2">
      <c r="A30" s="94">
        <v>20</v>
      </c>
      <c r="B30" s="94" t="s">
        <v>24</v>
      </c>
      <c r="C30" s="97"/>
      <c r="D30" s="98"/>
      <c r="E30" s="99">
        <v>5</v>
      </c>
      <c r="F30" s="72"/>
      <c r="G30" s="108" t="s">
        <v>72</v>
      </c>
      <c r="H30" s="72"/>
      <c r="I30" s="49"/>
      <c r="J30" s="109">
        <f>SUM(J31:J37)</f>
        <v>0</v>
      </c>
      <c r="K30" s="110">
        <f>SUM(K31:K37)</f>
        <v>0</v>
      </c>
      <c r="L30" s="51">
        <f t="shared" ref="L30:L37" si="0">IF($I$23=0,0,K30*100/$I$23)</f>
        <v>0</v>
      </c>
      <c r="M30" s="52">
        <v>100</v>
      </c>
      <c r="N30" s="20"/>
      <c r="O30" s="20"/>
      <c r="P30" s="20"/>
    </row>
    <row r="31" spans="1:16" ht="14.85" customHeight="1" x14ac:dyDescent="0.2">
      <c r="A31" s="94">
        <v>20</v>
      </c>
      <c r="B31" s="94" t="s">
        <v>24</v>
      </c>
      <c r="C31" s="94" t="s">
        <v>24</v>
      </c>
      <c r="D31" s="98"/>
      <c r="E31" s="99">
        <v>0</v>
      </c>
      <c r="F31" s="20"/>
      <c r="G31" s="103" t="s">
        <v>32</v>
      </c>
      <c r="H31" s="20"/>
      <c r="I31" s="55"/>
      <c r="J31" s="104"/>
      <c r="K31" s="104"/>
      <c r="L31" s="51">
        <f t="shared" si="0"/>
        <v>0</v>
      </c>
      <c r="M31" s="56"/>
      <c r="N31" s="20"/>
      <c r="O31" s="20"/>
      <c r="P31" s="20"/>
    </row>
    <row r="32" spans="1:16" ht="14.85" customHeight="1" x14ac:dyDescent="0.2">
      <c r="A32" s="94">
        <v>20</v>
      </c>
      <c r="B32" s="94" t="s">
        <v>24</v>
      </c>
      <c r="C32" s="97">
        <v>10</v>
      </c>
      <c r="D32" s="98"/>
      <c r="E32" s="99">
        <v>7</v>
      </c>
      <c r="F32" s="20"/>
      <c r="G32" s="103" t="s">
        <v>33</v>
      </c>
      <c r="H32" s="20"/>
      <c r="I32" s="55"/>
      <c r="J32" s="104"/>
      <c r="K32" s="104"/>
      <c r="L32" s="51">
        <f t="shared" si="0"/>
        <v>0</v>
      </c>
      <c r="M32" s="56"/>
      <c r="N32" s="20"/>
      <c r="O32" s="20"/>
      <c r="P32" s="20"/>
    </row>
    <row r="33" spans="1:16" ht="30" customHeight="1" x14ac:dyDescent="0.2">
      <c r="A33" s="94">
        <v>20</v>
      </c>
      <c r="B33" s="94" t="s">
        <v>24</v>
      </c>
      <c r="C33" s="97">
        <v>15</v>
      </c>
      <c r="D33" s="98"/>
      <c r="E33" s="99">
        <v>2</v>
      </c>
      <c r="F33" s="20"/>
      <c r="G33" s="103" t="s">
        <v>34</v>
      </c>
      <c r="H33" s="20"/>
      <c r="I33" s="55"/>
      <c r="J33" s="104"/>
      <c r="K33" s="104"/>
      <c r="L33" s="51">
        <f t="shared" si="0"/>
        <v>0</v>
      </c>
      <c r="M33" s="56"/>
      <c r="N33" s="20"/>
      <c r="O33" s="20"/>
      <c r="P33" s="20"/>
    </row>
    <row r="34" spans="1:16" ht="14.85" customHeight="1" x14ac:dyDescent="0.2">
      <c r="A34" s="94">
        <v>20</v>
      </c>
      <c r="B34" s="94" t="s">
        <v>24</v>
      </c>
      <c r="C34" s="97">
        <v>20</v>
      </c>
      <c r="D34" s="98"/>
      <c r="E34" s="99">
        <v>9</v>
      </c>
      <c r="F34" s="20"/>
      <c r="G34" s="103" t="s">
        <v>35</v>
      </c>
      <c r="H34" s="20"/>
      <c r="I34" s="55"/>
      <c r="J34" s="104"/>
      <c r="K34" s="104"/>
      <c r="L34" s="51">
        <f t="shared" si="0"/>
        <v>0</v>
      </c>
      <c r="M34" s="56"/>
      <c r="N34" s="20"/>
      <c r="O34" s="20"/>
      <c r="P34" s="20"/>
    </row>
    <row r="35" spans="1:16" ht="14.85" customHeight="1" x14ac:dyDescent="0.2">
      <c r="A35" s="94">
        <v>20</v>
      </c>
      <c r="B35" s="94" t="s">
        <v>24</v>
      </c>
      <c r="C35" s="97">
        <v>25</v>
      </c>
      <c r="D35" s="98"/>
      <c r="E35" s="99">
        <v>4</v>
      </c>
      <c r="F35" s="20"/>
      <c r="G35" s="103" t="s">
        <v>36</v>
      </c>
      <c r="H35" s="20"/>
      <c r="I35" s="55"/>
      <c r="J35" s="104"/>
      <c r="K35" s="104"/>
      <c r="L35" s="51">
        <f t="shared" si="0"/>
        <v>0</v>
      </c>
      <c r="M35" s="56"/>
      <c r="N35" s="20"/>
      <c r="O35" s="20"/>
      <c r="P35" s="20"/>
    </row>
    <row r="36" spans="1:16" ht="14.85" customHeight="1" x14ac:dyDescent="0.2">
      <c r="A36" s="94">
        <v>20</v>
      </c>
      <c r="B36" s="94" t="s">
        <v>24</v>
      </c>
      <c r="C36" s="97">
        <v>27</v>
      </c>
      <c r="D36" s="98"/>
      <c r="E36" s="99">
        <v>6</v>
      </c>
      <c r="F36" s="20"/>
      <c r="G36" s="103" t="s">
        <v>37</v>
      </c>
      <c r="H36" s="20"/>
      <c r="I36" s="55"/>
      <c r="J36" s="104"/>
      <c r="K36" s="104"/>
      <c r="L36" s="51">
        <f t="shared" si="0"/>
        <v>0</v>
      </c>
      <c r="M36" s="56"/>
      <c r="N36" s="20"/>
      <c r="O36" s="20"/>
      <c r="P36" s="20"/>
    </row>
    <row r="37" spans="1:16" ht="14.85" customHeight="1" x14ac:dyDescent="0.2">
      <c r="A37" s="94">
        <v>20</v>
      </c>
      <c r="B37" s="94" t="s">
        <v>24</v>
      </c>
      <c r="C37" s="97">
        <v>30</v>
      </c>
      <c r="D37" s="98"/>
      <c r="E37" s="99">
        <v>1</v>
      </c>
      <c r="F37" s="20"/>
      <c r="G37" s="103" t="s">
        <v>38</v>
      </c>
      <c r="H37" s="20"/>
      <c r="I37" s="57"/>
      <c r="J37" s="104"/>
      <c r="K37" s="104"/>
      <c r="L37" s="51">
        <f t="shared" si="0"/>
        <v>0</v>
      </c>
      <c r="M37" s="56"/>
      <c r="N37" s="20"/>
      <c r="O37" s="20"/>
      <c r="P37" s="20"/>
    </row>
    <row r="38" spans="1:16" ht="14.85" customHeight="1" x14ac:dyDescent="0.2">
      <c r="A38" s="58"/>
      <c r="B38" s="58"/>
      <c r="C38" s="58"/>
      <c r="D38" s="20"/>
      <c r="E38" s="20"/>
      <c r="F38" s="20"/>
      <c r="G38" s="20"/>
      <c r="H38" s="20"/>
      <c r="I38" s="20"/>
      <c r="J38" s="102"/>
      <c r="K38" s="102"/>
      <c r="L38" s="59"/>
      <c r="M38" s="56"/>
      <c r="N38" s="20"/>
      <c r="O38" s="20"/>
      <c r="P38" s="20"/>
    </row>
    <row r="39" spans="1:16" ht="14.85" customHeight="1" x14ac:dyDescent="0.2">
      <c r="A39" s="94">
        <v>20</v>
      </c>
      <c r="B39" s="94">
        <v>10</v>
      </c>
      <c r="C39" s="97"/>
      <c r="D39" s="98"/>
      <c r="E39" s="99">
        <v>2</v>
      </c>
      <c r="F39" s="20"/>
      <c r="G39" s="108" t="s">
        <v>73</v>
      </c>
      <c r="H39" s="20"/>
      <c r="I39" s="49"/>
      <c r="J39" s="109">
        <f>SUM(J40:J43)</f>
        <v>0</v>
      </c>
      <c r="K39" s="110">
        <f>SUM(K40:K43)</f>
        <v>0</v>
      </c>
      <c r="L39" s="51">
        <f>IF($I$23=0,0,K39*100/$I$23)</f>
        <v>0</v>
      </c>
      <c r="M39" s="52">
        <v>70</v>
      </c>
      <c r="N39" s="20"/>
      <c r="O39" s="20"/>
      <c r="P39" s="20"/>
    </row>
    <row r="40" spans="1:16" ht="14.85" customHeight="1" x14ac:dyDescent="0.2">
      <c r="A40" s="94">
        <v>20</v>
      </c>
      <c r="B40" s="94">
        <v>10</v>
      </c>
      <c r="C40" s="94" t="s">
        <v>24</v>
      </c>
      <c r="D40" s="98"/>
      <c r="E40" s="99">
        <v>7</v>
      </c>
      <c r="F40" s="20"/>
      <c r="G40" s="103" t="s">
        <v>40</v>
      </c>
      <c r="H40" s="20"/>
      <c r="I40" s="55"/>
      <c r="J40" s="104"/>
      <c r="K40" s="104"/>
      <c r="L40" s="51">
        <f>IF($I$23=0,0,K40*100/$I$23)</f>
        <v>0</v>
      </c>
      <c r="M40" s="56"/>
      <c r="N40" s="20"/>
      <c r="O40" s="20"/>
      <c r="P40" s="20"/>
    </row>
    <row r="41" spans="1:16" ht="14.85" customHeight="1" x14ac:dyDescent="0.2">
      <c r="A41" s="94">
        <v>20</v>
      </c>
      <c r="B41" s="94">
        <v>10</v>
      </c>
      <c r="C41" s="97">
        <v>10</v>
      </c>
      <c r="D41" s="98"/>
      <c r="E41" s="99">
        <v>4</v>
      </c>
      <c r="F41" s="20"/>
      <c r="G41" s="103" t="s">
        <v>41</v>
      </c>
      <c r="H41" s="20"/>
      <c r="I41" s="55"/>
      <c r="J41" s="104"/>
      <c r="K41" s="104"/>
      <c r="L41" s="51">
        <f>IF($I$23=0,0,K41*100/$I$23)</f>
        <v>0</v>
      </c>
      <c r="M41" s="56"/>
      <c r="N41" s="20"/>
      <c r="O41" s="20"/>
      <c r="P41" s="20"/>
    </row>
    <row r="42" spans="1:16" ht="14.85" customHeight="1" x14ac:dyDescent="0.2">
      <c r="A42" s="94">
        <v>20</v>
      </c>
      <c r="B42" s="94">
        <v>10</v>
      </c>
      <c r="C42" s="97">
        <v>15</v>
      </c>
      <c r="D42" s="98"/>
      <c r="E42" s="99">
        <v>9</v>
      </c>
      <c r="F42" s="20"/>
      <c r="G42" s="103" t="s">
        <v>42</v>
      </c>
      <c r="H42" s="111"/>
      <c r="I42" s="55"/>
      <c r="J42" s="104"/>
      <c r="K42" s="104"/>
      <c r="L42" s="51">
        <f>IF($I$23=0,0,K42*100/$I$23)</f>
        <v>0</v>
      </c>
      <c r="M42" s="56"/>
      <c r="N42" s="20"/>
      <c r="O42" s="20"/>
      <c r="P42" s="20"/>
    </row>
    <row r="43" spans="1:16" ht="14.85" customHeight="1" x14ac:dyDescent="0.2">
      <c r="A43" s="94">
        <v>20</v>
      </c>
      <c r="B43" s="94">
        <v>10</v>
      </c>
      <c r="C43" s="97">
        <v>20</v>
      </c>
      <c r="D43" s="98"/>
      <c r="E43" s="99">
        <v>6</v>
      </c>
      <c r="F43" s="20"/>
      <c r="G43" s="103" t="s">
        <v>38</v>
      </c>
      <c r="H43" s="111"/>
      <c r="I43" s="57"/>
      <c r="J43" s="104"/>
      <c r="K43" s="104"/>
      <c r="L43" s="51">
        <f>IF($I$23=0,0,K43*100/$I$23)</f>
        <v>0</v>
      </c>
      <c r="M43" s="56"/>
      <c r="N43" s="20"/>
      <c r="O43" s="20"/>
      <c r="P43" s="20"/>
    </row>
    <row r="44" spans="1:16" ht="14.85" customHeight="1" x14ac:dyDescent="0.2">
      <c r="A44" s="58"/>
      <c r="B44" s="58"/>
      <c r="C44" s="58"/>
      <c r="D44" s="20"/>
      <c r="E44" s="20"/>
      <c r="F44" s="20"/>
      <c r="G44" s="20"/>
      <c r="H44" s="20"/>
      <c r="I44" s="20"/>
      <c r="J44" s="102"/>
      <c r="K44" s="102"/>
      <c r="L44" s="59"/>
      <c r="M44" s="56"/>
      <c r="N44" s="20"/>
      <c r="O44" s="20"/>
      <c r="P44" s="20"/>
    </row>
    <row r="45" spans="1:16" ht="14.85" customHeight="1" x14ac:dyDescent="0.2">
      <c r="A45" s="94">
        <v>20</v>
      </c>
      <c r="B45" s="94">
        <v>15</v>
      </c>
      <c r="C45" s="97"/>
      <c r="D45" s="98"/>
      <c r="E45" s="99">
        <v>7</v>
      </c>
      <c r="F45" s="20"/>
      <c r="G45" s="108" t="s">
        <v>74</v>
      </c>
      <c r="H45" s="108"/>
      <c r="I45" s="49"/>
      <c r="J45" s="110">
        <f>SUM(J46:J50)</f>
        <v>0</v>
      </c>
      <c r="K45" s="110">
        <f>SUM(K46:K50)</f>
        <v>0</v>
      </c>
      <c r="L45" s="51">
        <f>IF($I$23=0,0,K45*100/$I$23)</f>
        <v>0</v>
      </c>
      <c r="M45" s="52">
        <v>70</v>
      </c>
      <c r="N45" s="20"/>
      <c r="O45" s="20"/>
      <c r="P45" s="20"/>
    </row>
    <row r="46" spans="1:16" ht="14.85" customHeight="1" x14ac:dyDescent="0.2">
      <c r="A46" s="94">
        <v>20</v>
      </c>
      <c r="B46" s="94">
        <v>15</v>
      </c>
      <c r="C46" s="94" t="s">
        <v>24</v>
      </c>
      <c r="D46" s="98"/>
      <c r="E46" s="99">
        <v>2</v>
      </c>
      <c r="F46" s="20"/>
      <c r="G46" s="103" t="s">
        <v>44</v>
      </c>
      <c r="H46" s="111"/>
      <c r="I46" s="55"/>
      <c r="J46" s="104"/>
      <c r="K46" s="104"/>
      <c r="L46" s="51">
        <f>IF($I$23=0,0,K46*100/$I$23)</f>
        <v>0</v>
      </c>
      <c r="M46" s="56"/>
      <c r="N46" s="20"/>
      <c r="O46" s="20"/>
      <c r="P46" s="20"/>
    </row>
    <row r="47" spans="1:16" ht="14.85" customHeight="1" x14ac:dyDescent="0.2">
      <c r="A47" s="94">
        <v>20</v>
      </c>
      <c r="B47" s="94">
        <v>15</v>
      </c>
      <c r="C47" s="94" t="s">
        <v>45</v>
      </c>
      <c r="D47" s="98"/>
      <c r="E47" s="99">
        <v>4</v>
      </c>
      <c r="F47" s="20"/>
      <c r="G47" s="103" t="s">
        <v>46</v>
      </c>
      <c r="H47" s="111"/>
      <c r="I47" s="55"/>
      <c r="J47" s="104"/>
      <c r="K47" s="104"/>
      <c r="L47" s="51">
        <f>IF($I$23=0,0,K47*100/$I$23)</f>
        <v>0</v>
      </c>
      <c r="M47" s="56"/>
      <c r="N47" s="20"/>
      <c r="O47" s="20"/>
      <c r="P47" s="20"/>
    </row>
    <row r="48" spans="1:16" ht="14.85" customHeight="1" x14ac:dyDescent="0.2">
      <c r="A48" s="94">
        <v>20</v>
      </c>
      <c r="B48" s="94">
        <v>15</v>
      </c>
      <c r="C48" s="97">
        <v>10</v>
      </c>
      <c r="D48" s="98"/>
      <c r="E48" s="99">
        <v>9</v>
      </c>
      <c r="F48" s="20"/>
      <c r="G48" s="103" t="s">
        <v>47</v>
      </c>
      <c r="H48" s="111"/>
      <c r="I48" s="55"/>
      <c r="J48" s="104"/>
      <c r="K48" s="104"/>
      <c r="L48" s="51">
        <f t="shared" ref="L48:L49" si="1">IF($I$23=0,0,K48*100/$I$23)</f>
        <v>0</v>
      </c>
      <c r="M48" s="56"/>
      <c r="N48" s="20"/>
      <c r="O48" s="20"/>
      <c r="P48" s="20"/>
    </row>
    <row r="49" spans="1:16" ht="14.85" customHeight="1" x14ac:dyDescent="0.2">
      <c r="A49" s="94">
        <v>20</v>
      </c>
      <c r="B49" s="94">
        <v>15</v>
      </c>
      <c r="C49" s="97">
        <v>12</v>
      </c>
      <c r="D49" s="98"/>
      <c r="E49" s="99">
        <v>1</v>
      </c>
      <c r="F49" s="20"/>
      <c r="G49" s="103" t="s">
        <v>48</v>
      </c>
      <c r="H49" s="111"/>
      <c r="I49" s="55"/>
      <c r="J49" s="104"/>
      <c r="K49" s="104"/>
      <c r="L49" s="51">
        <f t="shared" si="1"/>
        <v>0</v>
      </c>
      <c r="M49" s="56"/>
      <c r="N49" s="20"/>
      <c r="O49" s="20"/>
      <c r="P49" s="20"/>
    </row>
    <row r="50" spans="1:16" ht="14.85" customHeight="1" x14ac:dyDescent="0.2">
      <c r="A50" s="94">
        <v>20</v>
      </c>
      <c r="B50" s="94">
        <v>15</v>
      </c>
      <c r="C50" s="97">
        <v>15</v>
      </c>
      <c r="D50" s="98"/>
      <c r="E50" s="99">
        <v>4</v>
      </c>
      <c r="F50" s="20"/>
      <c r="G50" s="103" t="s">
        <v>38</v>
      </c>
      <c r="H50" s="111"/>
      <c r="I50" s="57"/>
      <c r="J50" s="104"/>
      <c r="K50" s="104"/>
      <c r="L50" s="51">
        <f>IF($I$23=0,0,K50*100/$I$23)</f>
        <v>0</v>
      </c>
      <c r="M50" s="56"/>
      <c r="N50" s="20"/>
      <c r="O50" s="20"/>
      <c r="P50" s="20"/>
    </row>
    <row r="51" spans="1:16" ht="14.85" customHeight="1" x14ac:dyDescent="0.2">
      <c r="A51" s="58"/>
      <c r="B51" s="58"/>
      <c r="C51" s="58"/>
      <c r="D51" s="20"/>
      <c r="E51" s="20"/>
      <c r="F51" s="20"/>
      <c r="G51" s="20"/>
      <c r="H51" s="20"/>
      <c r="I51" s="20"/>
      <c r="J51" s="102"/>
      <c r="K51" s="102"/>
      <c r="L51" s="59"/>
      <c r="M51" s="56"/>
      <c r="N51" s="20"/>
      <c r="O51" s="20"/>
      <c r="P51" s="20"/>
    </row>
    <row r="52" spans="1:16" ht="14.85" customHeight="1" x14ac:dyDescent="0.2">
      <c r="A52" s="94">
        <v>20</v>
      </c>
      <c r="B52" s="94">
        <v>25</v>
      </c>
      <c r="C52" s="97"/>
      <c r="D52" s="98"/>
      <c r="E52" s="99">
        <v>9</v>
      </c>
      <c r="F52" s="20"/>
      <c r="G52" s="108" t="s">
        <v>75</v>
      </c>
      <c r="H52" s="108"/>
      <c r="I52" s="49"/>
      <c r="J52" s="110">
        <f>SUM(J53:J55)</f>
        <v>0</v>
      </c>
      <c r="K52" s="110">
        <f>SUM(K53:K55)</f>
        <v>0</v>
      </c>
      <c r="L52" s="51">
        <f>IF($I$23=0,0,K52*100/$I$23)</f>
        <v>0</v>
      </c>
      <c r="M52" s="52">
        <v>25</v>
      </c>
      <c r="N52" s="20"/>
      <c r="O52" s="20"/>
      <c r="P52" s="20"/>
    </row>
    <row r="53" spans="1:16" ht="14.85" customHeight="1" x14ac:dyDescent="0.2">
      <c r="A53" s="94">
        <v>20</v>
      </c>
      <c r="B53" s="94">
        <v>25</v>
      </c>
      <c r="C53" s="94" t="s">
        <v>24</v>
      </c>
      <c r="D53" s="98"/>
      <c r="E53" s="99">
        <v>4</v>
      </c>
      <c r="F53" s="20"/>
      <c r="G53" s="111" t="s">
        <v>76</v>
      </c>
      <c r="H53" s="111"/>
      <c r="I53" s="55"/>
      <c r="J53" s="104"/>
      <c r="K53" s="104"/>
      <c r="L53" s="51">
        <f>IF($I$23=0,0,K53*100/$I$23)</f>
        <v>0</v>
      </c>
      <c r="M53" s="56"/>
      <c r="N53" s="20"/>
      <c r="O53" s="20"/>
      <c r="P53" s="20"/>
    </row>
    <row r="54" spans="1:16" ht="14.85" customHeight="1" x14ac:dyDescent="0.2">
      <c r="A54" s="94">
        <v>20</v>
      </c>
      <c r="B54" s="94">
        <v>25</v>
      </c>
      <c r="C54" s="97">
        <v>10</v>
      </c>
      <c r="D54" s="98"/>
      <c r="E54" s="99">
        <v>1</v>
      </c>
      <c r="F54" s="20"/>
      <c r="G54" s="111" t="s">
        <v>77</v>
      </c>
      <c r="H54" s="111"/>
      <c r="I54" s="55"/>
      <c r="J54" s="104"/>
      <c r="K54" s="104"/>
      <c r="L54" s="51">
        <f>IF($I$23=0,0,K54*100/$I$23)</f>
        <v>0</v>
      </c>
      <c r="M54" s="56"/>
      <c r="N54" s="20"/>
      <c r="O54" s="20"/>
      <c r="P54" s="20"/>
    </row>
    <row r="55" spans="1:16" ht="15.95" customHeight="1" x14ac:dyDescent="0.2">
      <c r="A55" s="94">
        <v>20</v>
      </c>
      <c r="B55" s="94">
        <v>25</v>
      </c>
      <c r="C55" s="97">
        <v>15</v>
      </c>
      <c r="D55" s="98"/>
      <c r="E55" s="99">
        <v>6</v>
      </c>
      <c r="F55" s="20"/>
      <c r="G55" s="111" t="s">
        <v>38</v>
      </c>
      <c r="H55" s="111"/>
      <c r="I55" s="57"/>
      <c r="J55" s="104"/>
      <c r="K55" s="104"/>
      <c r="L55" s="51">
        <f>IF($I$23=0,0,K55*100/$I$23)</f>
        <v>0</v>
      </c>
      <c r="M55" s="56"/>
      <c r="N55" s="20"/>
      <c r="O55" s="20"/>
      <c r="P55" s="20"/>
    </row>
    <row r="56" spans="1:16" ht="15.95" customHeight="1" x14ac:dyDescent="0.2">
      <c r="A56" s="58"/>
      <c r="B56" s="58"/>
      <c r="C56" s="58"/>
      <c r="D56" s="20"/>
      <c r="E56" s="20"/>
      <c r="F56" s="20"/>
      <c r="G56" s="20"/>
      <c r="H56" s="20"/>
      <c r="I56" s="20"/>
      <c r="J56" s="102"/>
      <c r="K56" s="102"/>
      <c r="L56" s="20"/>
      <c r="M56" s="20"/>
      <c r="N56" s="20"/>
      <c r="O56" s="20"/>
      <c r="P56" s="20"/>
    </row>
    <row r="57" spans="1:16" ht="15.95" customHeight="1" x14ac:dyDescent="0.2">
      <c r="A57" s="94">
        <v>20</v>
      </c>
      <c r="B57" s="94">
        <v>30</v>
      </c>
      <c r="C57" s="97"/>
      <c r="D57" s="98"/>
      <c r="E57" s="99">
        <v>6</v>
      </c>
      <c r="F57" s="20"/>
      <c r="G57" s="60" t="s">
        <v>78</v>
      </c>
      <c r="H57" s="20"/>
      <c r="I57" s="49"/>
      <c r="J57" s="110">
        <f>SUM(J58:J61)</f>
        <v>0</v>
      </c>
      <c r="K57" s="110">
        <f>SUM(K58:K61)</f>
        <v>0</v>
      </c>
      <c r="L57" s="51">
        <f>IF($I$23=0,0,K57*100/$I$23)</f>
        <v>0</v>
      </c>
      <c r="M57" s="52">
        <v>10</v>
      </c>
      <c r="N57" s="20"/>
      <c r="O57" s="20"/>
      <c r="P57" s="20"/>
    </row>
    <row r="58" spans="1:16" ht="15.95" customHeight="1" x14ac:dyDescent="0.2">
      <c r="A58" s="94">
        <v>20</v>
      </c>
      <c r="B58" s="94">
        <v>30</v>
      </c>
      <c r="C58" s="94" t="s">
        <v>24</v>
      </c>
      <c r="D58" s="98"/>
      <c r="E58" s="99">
        <v>1</v>
      </c>
      <c r="F58" s="20"/>
      <c r="G58" s="61" t="s">
        <v>50</v>
      </c>
      <c r="H58" s="20"/>
      <c r="I58" s="55"/>
      <c r="J58" s="104"/>
      <c r="K58" s="104"/>
      <c r="L58" s="51">
        <f>IF($I$23=0,0,K58*100/$I$23)</f>
        <v>0</v>
      </c>
      <c r="M58" s="20"/>
      <c r="N58" s="20"/>
      <c r="O58" s="20"/>
      <c r="P58" s="20"/>
    </row>
    <row r="59" spans="1:16" ht="15.95" customHeight="1" x14ac:dyDescent="0.2">
      <c r="A59" s="94">
        <v>20</v>
      </c>
      <c r="B59" s="94">
        <v>30</v>
      </c>
      <c r="C59" s="97">
        <v>10</v>
      </c>
      <c r="D59" s="98"/>
      <c r="E59" s="99">
        <v>8</v>
      </c>
      <c r="F59" s="20"/>
      <c r="G59" s="61" t="s">
        <v>51</v>
      </c>
      <c r="H59" s="20"/>
      <c r="I59" s="55"/>
      <c r="J59" s="104"/>
      <c r="K59" s="104"/>
      <c r="L59" s="51">
        <f t="shared" ref="L59:L60" si="2">IF($I$23=0,0,K59*100/$I$23)</f>
        <v>0</v>
      </c>
      <c r="M59" s="20"/>
      <c r="N59" s="20"/>
      <c r="O59" s="20"/>
      <c r="P59" s="20"/>
    </row>
    <row r="60" spans="1:16" ht="15.95" customHeight="1" x14ac:dyDescent="0.2">
      <c r="A60" s="94">
        <v>20</v>
      </c>
      <c r="B60" s="94">
        <v>30</v>
      </c>
      <c r="C60" s="97">
        <v>15</v>
      </c>
      <c r="D60" s="98"/>
      <c r="E60" s="99">
        <v>3</v>
      </c>
      <c r="F60" s="20"/>
      <c r="G60" s="61" t="s">
        <v>52</v>
      </c>
      <c r="H60" s="20"/>
      <c r="I60" s="55"/>
      <c r="J60" s="104"/>
      <c r="K60" s="104"/>
      <c r="L60" s="51">
        <f t="shared" si="2"/>
        <v>0</v>
      </c>
      <c r="M60" s="20"/>
      <c r="N60" s="20"/>
      <c r="O60" s="20"/>
      <c r="P60" s="20"/>
    </row>
    <row r="61" spans="1:16" ht="15.95" customHeight="1" x14ac:dyDescent="0.2">
      <c r="A61" s="94">
        <v>20</v>
      </c>
      <c r="B61" s="94">
        <v>30</v>
      </c>
      <c r="C61" s="97">
        <v>20</v>
      </c>
      <c r="D61" s="98"/>
      <c r="E61" s="99">
        <v>0</v>
      </c>
      <c r="F61" s="20"/>
      <c r="G61" s="61" t="s">
        <v>53</v>
      </c>
      <c r="H61" s="20"/>
      <c r="I61" s="57"/>
      <c r="J61" s="104"/>
      <c r="K61" s="104"/>
      <c r="L61" s="51">
        <f>IF($I$23=0,0,K61*100/$I$23)</f>
        <v>0</v>
      </c>
      <c r="M61" s="20"/>
      <c r="N61" s="20"/>
      <c r="O61" s="20"/>
      <c r="P61" s="20"/>
    </row>
    <row r="62" spans="1:16" ht="15.95" customHeight="1" x14ac:dyDescent="0.2">
      <c r="A62" s="58"/>
      <c r="B62" s="58"/>
      <c r="C62" s="58"/>
      <c r="D62" s="20"/>
      <c r="E62" s="20"/>
      <c r="F62" s="20"/>
      <c r="G62" s="20"/>
      <c r="H62" s="20"/>
      <c r="I62" s="20"/>
      <c r="J62" s="102"/>
      <c r="K62" s="102"/>
      <c r="L62" s="20"/>
      <c r="M62" s="20"/>
      <c r="N62" s="20"/>
      <c r="O62" s="20"/>
      <c r="P62" s="20"/>
    </row>
    <row r="63" spans="1:16" ht="15.95" customHeight="1" x14ac:dyDescent="0.2">
      <c r="A63" s="94">
        <v>20</v>
      </c>
      <c r="B63" s="94">
        <v>20</v>
      </c>
      <c r="C63" s="97"/>
      <c r="D63" s="98"/>
      <c r="E63" s="99">
        <v>4</v>
      </c>
      <c r="F63" s="20"/>
      <c r="G63" s="108" t="s">
        <v>54</v>
      </c>
      <c r="H63" s="108"/>
      <c r="I63" s="49"/>
      <c r="J63" s="109">
        <f>SUM(J64:J67)</f>
        <v>0</v>
      </c>
      <c r="K63" s="110">
        <f>SUM(K64:K67)</f>
        <v>0</v>
      </c>
      <c r="L63" s="51">
        <f>IF($I$23=0,0,K63*100/$I$23)</f>
        <v>0</v>
      </c>
      <c r="M63" s="20"/>
      <c r="N63" s="20"/>
      <c r="O63" s="20"/>
      <c r="P63" s="20"/>
    </row>
    <row r="64" spans="1:16" ht="15.95" customHeight="1" x14ac:dyDescent="0.2">
      <c r="A64" s="94">
        <v>20</v>
      </c>
      <c r="B64" s="94">
        <v>20</v>
      </c>
      <c r="C64" s="94" t="s">
        <v>24</v>
      </c>
      <c r="D64" s="98"/>
      <c r="E64" s="99">
        <v>9</v>
      </c>
      <c r="F64" s="20"/>
      <c r="G64" s="103" t="s">
        <v>55</v>
      </c>
      <c r="H64" s="111"/>
      <c r="I64" s="55"/>
      <c r="J64" s="104"/>
      <c r="K64" s="104"/>
      <c r="L64" s="51">
        <f>IF($I$23=0,0,K64*100/$I$23)</f>
        <v>0</v>
      </c>
      <c r="M64" s="20"/>
      <c r="N64" s="20"/>
      <c r="O64" s="20"/>
      <c r="P64" s="20"/>
    </row>
    <row r="65" spans="1:16" ht="15.95" customHeight="1" x14ac:dyDescent="0.2">
      <c r="A65" s="94">
        <v>20</v>
      </c>
      <c r="B65" s="94">
        <v>20</v>
      </c>
      <c r="C65" s="97">
        <v>10</v>
      </c>
      <c r="D65" s="98"/>
      <c r="E65" s="99">
        <v>6</v>
      </c>
      <c r="F65" s="20"/>
      <c r="G65" s="103" t="s">
        <v>56</v>
      </c>
      <c r="H65" s="111"/>
      <c r="I65" s="55"/>
      <c r="J65" s="104"/>
      <c r="K65" s="104"/>
      <c r="L65" s="51">
        <f>IF($I$23=0,0,K65*100/$I$23)</f>
        <v>0</v>
      </c>
      <c r="M65" s="20"/>
      <c r="N65" s="20"/>
      <c r="O65" s="20"/>
      <c r="P65" s="20"/>
    </row>
    <row r="66" spans="1:16" ht="15.95" customHeight="1" x14ac:dyDescent="0.2">
      <c r="A66" s="94">
        <v>20</v>
      </c>
      <c r="B66" s="94">
        <v>20</v>
      </c>
      <c r="C66" s="97">
        <v>15</v>
      </c>
      <c r="D66" s="98"/>
      <c r="E66" s="99">
        <v>1</v>
      </c>
      <c r="F66" s="20"/>
      <c r="G66" s="103" t="s">
        <v>57</v>
      </c>
      <c r="H66" s="111"/>
      <c r="I66" s="55"/>
      <c r="J66" s="104"/>
      <c r="K66" s="104"/>
      <c r="L66" s="51">
        <f>IF($I$23=0,0,K66*100/$I$23)</f>
        <v>0</v>
      </c>
      <c r="M66" s="20"/>
      <c r="N66" s="20"/>
      <c r="O66" s="20"/>
      <c r="P66" s="20"/>
    </row>
    <row r="67" spans="1:16" ht="15.95" customHeight="1" x14ac:dyDescent="0.2">
      <c r="A67" s="94">
        <v>20</v>
      </c>
      <c r="B67" s="94">
        <v>20</v>
      </c>
      <c r="C67" s="97">
        <v>20</v>
      </c>
      <c r="D67" s="98"/>
      <c r="E67" s="99">
        <v>8</v>
      </c>
      <c r="F67" s="20"/>
      <c r="G67" s="103" t="s">
        <v>38</v>
      </c>
      <c r="H67" s="111"/>
      <c r="I67" s="57"/>
      <c r="J67" s="104"/>
      <c r="K67" s="104"/>
      <c r="L67" s="51">
        <f>IF($I$23=0,0,K67*100/$I$23)</f>
        <v>0</v>
      </c>
      <c r="M67" s="20"/>
      <c r="N67" s="20"/>
      <c r="O67" s="20"/>
      <c r="P67" s="20"/>
    </row>
    <row r="68" spans="1:16" ht="15.95" customHeight="1" x14ac:dyDescent="0.2">
      <c r="A68" s="58"/>
      <c r="B68" s="58"/>
      <c r="C68" s="58"/>
      <c r="D68" s="20"/>
      <c r="E68" s="20"/>
      <c r="F68" s="20"/>
      <c r="G68" s="20"/>
      <c r="H68" s="20"/>
      <c r="I68" s="20"/>
      <c r="J68" s="102"/>
      <c r="K68" s="102"/>
      <c r="L68" s="20"/>
      <c r="M68" s="20"/>
      <c r="N68" s="20"/>
      <c r="O68" s="20"/>
      <c r="P68" s="20"/>
    </row>
    <row r="69" spans="1:16" ht="15.95" customHeight="1" x14ac:dyDescent="0.2">
      <c r="A69" s="94">
        <v>20</v>
      </c>
      <c r="B69" s="94"/>
      <c r="C69" s="97"/>
      <c r="D69" s="98"/>
      <c r="E69" s="99">
        <v>0</v>
      </c>
      <c r="F69" s="20"/>
      <c r="G69" s="108" t="s">
        <v>59</v>
      </c>
      <c r="H69" s="108"/>
      <c r="I69" s="112"/>
      <c r="J69" s="113">
        <f>J30+J39+J45+J63+J52+J57</f>
        <v>0</v>
      </c>
      <c r="K69" s="113">
        <f>K30+K39+K45+K63+K52+K57</f>
        <v>0</v>
      </c>
      <c r="L69" s="20"/>
      <c r="M69" s="20"/>
      <c r="N69" s="20"/>
      <c r="O69" s="20"/>
      <c r="P69" s="20"/>
    </row>
    <row r="70" spans="1:16" ht="15.95" customHeight="1" x14ac:dyDescent="0.2">
      <c r="A70" s="94">
        <v>40</v>
      </c>
      <c r="B70" s="94"/>
      <c r="C70" s="97"/>
      <c r="D70" s="98"/>
      <c r="E70" s="99">
        <v>4</v>
      </c>
      <c r="F70" s="20"/>
      <c r="G70" s="108" t="s">
        <v>60</v>
      </c>
      <c r="H70" s="20"/>
      <c r="I70" s="114">
        <f>IF(I23=0,0,K69/I22*100)</f>
        <v>0</v>
      </c>
      <c r="J70" s="68"/>
      <c r="K70" s="115"/>
      <c r="L70" s="20"/>
      <c r="M70" s="20"/>
      <c r="N70" s="20"/>
      <c r="O70" s="20"/>
      <c r="P70" s="20"/>
    </row>
    <row r="71" spans="1:16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6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6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6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6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6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6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6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/>
    <row r="96" spans="1:1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" style="70" customWidth="1"/>
    <col min="7" max="7" width="43.7109375" style="70" customWidth="1"/>
    <col min="8" max="8" width="6.7109375" style="70" hidden="1" customWidth="1"/>
    <col min="9" max="9" width="6.28515625" style="70" hidden="1" customWidth="1"/>
    <col min="10" max="10" width="43.7109375" style="70" customWidth="1"/>
    <col min="11" max="11" width="15" style="71" customWidth="1"/>
    <col min="12" max="12" width="15" style="70" customWidth="1"/>
    <col min="13" max="13" width="12.85546875" style="72" customWidth="1"/>
    <col min="14" max="14" width="12.42578125" style="73" customWidth="1"/>
    <col min="15" max="17" width="14.7109375" style="72" customWidth="1"/>
    <col min="18" max="18" width="14.7109375" style="72" hidden="1" customWidth="1"/>
    <col min="19" max="19" width="9.140625" style="72" hidden="1" customWidth="1"/>
    <col min="20" max="16384" width="9.140625" style="72"/>
  </cols>
  <sheetData>
    <row r="1" spans="1:15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4"/>
      <c r="I4" s="74"/>
      <c r="J4" s="74"/>
      <c r="K4" s="72"/>
      <c r="L4" s="72"/>
      <c r="M4" s="71" t="s">
        <v>2</v>
      </c>
      <c r="N4" s="76">
        <v>40623</v>
      </c>
    </row>
    <row r="5" spans="1:15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8"/>
      <c r="J5" s="78"/>
      <c r="K5" s="72"/>
      <c r="L5" s="72"/>
      <c r="M5" s="71" t="s">
        <v>3</v>
      </c>
      <c r="N5" s="79"/>
    </row>
    <row r="6" spans="1:15" ht="14.85" customHeight="1" x14ac:dyDescent="0.2">
      <c r="A6" s="80"/>
      <c r="K6" s="72"/>
      <c r="L6" s="72"/>
      <c r="M6" s="71" t="s">
        <v>4</v>
      </c>
      <c r="N6" s="76">
        <v>43555</v>
      </c>
    </row>
    <row r="7" spans="1:15" ht="14.85" customHeight="1" x14ac:dyDescent="0.2">
      <c r="A7" s="72"/>
      <c r="K7" s="72"/>
      <c r="L7" s="72"/>
      <c r="M7" s="71"/>
      <c r="N7" s="72"/>
    </row>
    <row r="8" spans="1:15" ht="14.85" customHeight="1" x14ac:dyDescent="0.2">
      <c r="A8" s="81" t="s">
        <v>5</v>
      </c>
      <c r="K8" s="72"/>
      <c r="L8" s="72"/>
      <c r="M8" s="71"/>
      <c r="N8" s="70"/>
    </row>
    <row r="9" spans="1:15" ht="14.85" customHeight="1" x14ac:dyDescent="0.2">
      <c r="A9" s="72"/>
      <c r="M9" s="221" t="s">
        <v>79</v>
      </c>
      <c r="N9" s="222"/>
    </row>
    <row r="10" spans="1:15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M10" s="223"/>
      <c r="N10" s="224"/>
    </row>
    <row r="11" spans="1:15" ht="28.9" customHeight="1" x14ac:dyDescent="0.2">
      <c r="A11" s="228" t="s">
        <v>9</v>
      </c>
      <c r="B11" s="228"/>
      <c r="C11" s="228"/>
      <c r="D11" s="228"/>
      <c r="E11" s="228"/>
      <c r="F11" s="228"/>
      <c r="G11" s="85" t="s">
        <v>10</v>
      </c>
      <c r="H11" s="85"/>
      <c r="I11" s="85"/>
      <c r="J11" s="85"/>
      <c r="M11" s="223"/>
      <c r="N11" s="224"/>
    </row>
    <row r="12" spans="1:15" ht="14.85" customHeight="1" x14ac:dyDescent="0.2">
      <c r="A12" s="87" t="s">
        <v>11</v>
      </c>
      <c r="G12" s="85" t="s">
        <v>12</v>
      </c>
      <c r="H12" s="85"/>
      <c r="I12" s="85"/>
      <c r="J12" s="85"/>
      <c r="M12" s="225"/>
      <c r="N12" s="226"/>
    </row>
    <row r="13" spans="1:15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K13" s="116"/>
      <c r="L13" s="116"/>
    </row>
    <row r="14" spans="1:15" ht="14.85" customHeight="1" x14ac:dyDescent="0.2">
      <c r="A14" s="87" t="s">
        <v>15</v>
      </c>
      <c r="G14" s="85" t="s">
        <v>16</v>
      </c>
      <c r="H14" s="85"/>
      <c r="I14" s="85"/>
      <c r="J14" s="85"/>
    </row>
    <row r="15" spans="1:15" ht="14.85" customHeight="1" x14ac:dyDescent="0.2">
      <c r="A15" s="80"/>
    </row>
    <row r="16" spans="1:15" ht="14.85" customHeight="1" x14ac:dyDescent="0.2">
      <c r="B16" s="72"/>
      <c r="C16" s="72"/>
      <c r="D16" s="72"/>
      <c r="E16" s="72"/>
      <c r="F16" s="72"/>
      <c r="G16" s="72"/>
      <c r="H16" s="72"/>
      <c r="I16" s="7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2" t="s">
        <v>80</v>
      </c>
      <c r="L18" s="22"/>
      <c r="M18" s="22"/>
      <c r="N18" s="22"/>
      <c r="O18" s="22"/>
    </row>
    <row r="19" spans="1:19" ht="14.85" customHeight="1" x14ac:dyDescent="0.2">
      <c r="A19" s="92"/>
      <c r="L19" s="22"/>
      <c r="M19" s="22"/>
      <c r="N19" s="22"/>
      <c r="O19" s="22"/>
    </row>
    <row r="20" spans="1:19" ht="14.85" customHeight="1" x14ac:dyDescent="0.2">
      <c r="A20" s="80"/>
      <c r="K20" s="72"/>
      <c r="L20" s="22"/>
      <c r="M20" s="22"/>
      <c r="N20" s="22"/>
      <c r="O20" s="22"/>
    </row>
    <row r="21" spans="1:19" ht="14.85" customHeight="1" x14ac:dyDescent="0.2">
      <c r="A21" s="72"/>
      <c r="B21" s="72"/>
      <c r="C21" s="72"/>
      <c r="D21" s="72"/>
      <c r="E21" s="72"/>
      <c r="K21" s="72"/>
      <c r="L21" s="22"/>
      <c r="M21" s="22"/>
      <c r="N21" s="22"/>
      <c r="O21" s="22"/>
      <c r="P21" s="23"/>
    </row>
    <row r="22" spans="1:19" ht="58.9" customHeight="1" x14ac:dyDescent="0.2">
      <c r="G22" s="72"/>
      <c r="H22" s="117" t="s">
        <v>81</v>
      </c>
      <c r="I22" s="118" t="s">
        <v>82</v>
      </c>
      <c r="J22" s="93" t="s">
        <v>83</v>
      </c>
      <c r="K22" s="93" t="s">
        <v>84</v>
      </c>
      <c r="L22" s="93" t="s">
        <v>19</v>
      </c>
      <c r="M22" s="93" t="s">
        <v>85</v>
      </c>
      <c r="N22" s="93" t="s">
        <v>21</v>
      </c>
      <c r="O22" s="22"/>
      <c r="P22" s="22"/>
      <c r="Q22" s="22"/>
      <c r="R22" s="22"/>
    </row>
    <row r="23" spans="1:19" ht="14.65" customHeight="1" x14ac:dyDescent="0.2">
      <c r="G23" s="108" t="s">
        <v>86</v>
      </c>
      <c r="H23" s="119"/>
      <c r="I23" s="120"/>
      <c r="J23" s="108"/>
      <c r="K23" s="94">
        <v>10</v>
      </c>
      <c r="L23" s="94">
        <v>15</v>
      </c>
      <c r="M23" s="94">
        <v>20</v>
      </c>
      <c r="N23" s="121"/>
      <c r="O23" s="22"/>
      <c r="P23" s="22"/>
      <c r="Q23" s="22"/>
      <c r="R23" s="22"/>
    </row>
    <row r="24" spans="1:19" ht="28.7" customHeight="1" x14ac:dyDescent="0.2">
      <c r="A24" s="82" t="s">
        <v>22</v>
      </c>
      <c r="G24" s="103" t="s">
        <v>87</v>
      </c>
      <c r="H24" s="122"/>
      <c r="I24" s="122"/>
      <c r="J24" s="108"/>
      <c r="K24" s="72"/>
      <c r="L24" s="72"/>
      <c r="N24" s="22"/>
      <c r="O24" s="22"/>
      <c r="P24" s="22"/>
      <c r="Q24" s="22"/>
      <c r="R24" s="22"/>
    </row>
    <row r="25" spans="1:19" ht="14.85" customHeight="1" x14ac:dyDescent="0.2">
      <c r="A25" s="94">
        <v>10</v>
      </c>
      <c r="B25" s="94" t="s">
        <v>24</v>
      </c>
      <c r="C25" s="99"/>
      <c r="D25" s="98"/>
      <c r="E25" s="70">
        <v>4</v>
      </c>
      <c r="G25" s="123" t="s">
        <v>88</v>
      </c>
      <c r="H25" s="124"/>
      <c r="I25" s="125"/>
      <c r="J25" s="104"/>
      <c r="K25" s="104"/>
      <c r="L25" s="104"/>
      <c r="M25" s="51">
        <f>IF($M$60=0,0,L25/$M$60*100)</f>
        <v>0</v>
      </c>
      <c r="N25" s="52">
        <v>25</v>
      </c>
      <c r="P25" s="126"/>
      <c r="R25" s="72">
        <v>4</v>
      </c>
      <c r="S25" s="72">
        <v>1</v>
      </c>
    </row>
    <row r="26" spans="1:19" ht="14.85" customHeight="1" x14ac:dyDescent="0.2">
      <c r="A26" s="94">
        <v>10</v>
      </c>
      <c r="B26" s="94">
        <v>10</v>
      </c>
      <c r="C26" s="99"/>
      <c r="D26" s="98"/>
      <c r="E26" s="70">
        <v>1</v>
      </c>
      <c r="G26" s="123" t="s">
        <v>88</v>
      </c>
      <c r="H26" s="124"/>
      <c r="I26" s="125"/>
      <c r="J26" s="104"/>
      <c r="K26" s="104"/>
      <c r="L26" s="104"/>
      <c r="M26" s="51">
        <f>IF($M$60=0,0,L26/$M$60*100)</f>
        <v>0</v>
      </c>
      <c r="N26" s="52">
        <v>25</v>
      </c>
      <c r="P26" s="126"/>
      <c r="R26" s="72">
        <v>4</v>
      </c>
      <c r="S26" s="72">
        <v>2</v>
      </c>
    </row>
    <row r="27" spans="1:19" ht="14.85" customHeight="1" x14ac:dyDescent="0.2">
      <c r="A27" s="94">
        <v>10</v>
      </c>
      <c r="B27" s="94">
        <v>15</v>
      </c>
      <c r="C27" s="99"/>
      <c r="D27" s="98"/>
      <c r="E27" s="70">
        <v>6</v>
      </c>
      <c r="G27" s="123" t="s">
        <v>88</v>
      </c>
      <c r="H27" s="124"/>
      <c r="I27" s="125"/>
      <c r="J27" s="104"/>
      <c r="K27" s="104"/>
      <c r="L27" s="104"/>
      <c r="M27" s="51">
        <f>IF($M$60=0,0,L27/$M$60*100)</f>
        <v>0</v>
      </c>
      <c r="N27" s="52">
        <v>25</v>
      </c>
      <c r="P27" s="126"/>
      <c r="R27" s="72">
        <v>4</v>
      </c>
      <c r="S27" s="72">
        <v>3</v>
      </c>
    </row>
    <row r="28" spans="1:19" ht="14.85" customHeight="1" x14ac:dyDescent="0.2">
      <c r="A28" s="105"/>
      <c r="B28" s="105"/>
      <c r="C28" s="107"/>
      <c r="D28" s="98"/>
      <c r="G28" s="103" t="s">
        <v>89</v>
      </c>
      <c r="H28" s="111"/>
      <c r="I28" s="111"/>
      <c r="J28" s="122"/>
      <c r="M28" s="127"/>
      <c r="N28" s="128"/>
      <c r="P28" s="126"/>
    </row>
    <row r="29" spans="1:19" ht="14.85" customHeight="1" x14ac:dyDescent="0.2">
      <c r="A29" s="94">
        <v>10</v>
      </c>
      <c r="B29" s="94">
        <v>20</v>
      </c>
      <c r="C29" s="99"/>
      <c r="D29" s="98"/>
      <c r="E29" s="70">
        <v>3</v>
      </c>
      <c r="G29" s="123" t="s">
        <v>88</v>
      </c>
      <c r="H29" s="124"/>
      <c r="I29" s="125"/>
      <c r="J29" s="104"/>
      <c r="K29" s="104"/>
      <c r="L29" s="104"/>
      <c r="M29" s="51">
        <f>IF($M$60=0,0,L29/$M$60*100)</f>
        <v>0</v>
      </c>
      <c r="N29" s="52">
        <v>25</v>
      </c>
      <c r="P29" s="126"/>
      <c r="R29" s="72">
        <v>4</v>
      </c>
      <c r="S29" s="72">
        <v>4</v>
      </c>
    </row>
    <row r="30" spans="1:19" ht="14.85" customHeight="1" x14ac:dyDescent="0.2">
      <c r="A30" s="94">
        <v>10</v>
      </c>
      <c r="B30" s="94">
        <v>25</v>
      </c>
      <c r="C30" s="99"/>
      <c r="D30" s="98"/>
      <c r="E30" s="70">
        <v>8</v>
      </c>
      <c r="G30" s="123" t="s">
        <v>88</v>
      </c>
      <c r="H30" s="124"/>
      <c r="I30" s="125"/>
      <c r="J30" s="104"/>
      <c r="K30" s="104"/>
      <c r="L30" s="104"/>
      <c r="M30" s="51">
        <f>IF($M$60=0,0,L30/$M$60*100)</f>
        <v>0</v>
      </c>
      <c r="N30" s="52">
        <v>25</v>
      </c>
      <c r="P30" s="126"/>
      <c r="R30" s="72">
        <v>4</v>
      </c>
      <c r="S30" s="72">
        <v>5</v>
      </c>
    </row>
    <row r="31" spans="1:19" ht="14.85" customHeight="1" x14ac:dyDescent="0.2">
      <c r="A31" s="94">
        <v>10</v>
      </c>
      <c r="B31" s="94">
        <v>30</v>
      </c>
      <c r="C31" s="99"/>
      <c r="D31" s="98"/>
      <c r="E31" s="70">
        <v>5</v>
      </c>
      <c r="G31" s="123" t="s">
        <v>88</v>
      </c>
      <c r="H31" s="124"/>
      <c r="I31" s="124"/>
      <c r="J31" s="104"/>
      <c r="K31" s="104"/>
      <c r="L31" s="104"/>
      <c r="M31" s="51">
        <f>IF($M$60=0,0,L31/$M$60*100)</f>
        <v>0</v>
      </c>
      <c r="N31" s="52">
        <v>25</v>
      </c>
      <c r="P31" s="126"/>
      <c r="R31" s="72">
        <v>4</v>
      </c>
      <c r="S31" s="72">
        <v>6</v>
      </c>
    </row>
    <row r="32" spans="1:19" ht="29.45" customHeight="1" x14ac:dyDescent="0.2">
      <c r="A32" s="105"/>
      <c r="B32" s="105"/>
      <c r="C32" s="107"/>
      <c r="D32" s="98"/>
      <c r="G32" s="103" t="s">
        <v>90</v>
      </c>
      <c r="H32" s="111"/>
      <c r="I32" s="111"/>
      <c r="J32" s="122"/>
      <c r="M32" s="127"/>
      <c r="N32" s="128"/>
      <c r="P32" s="126"/>
    </row>
    <row r="33" spans="1:19" ht="14.85" customHeight="1" x14ac:dyDescent="0.2">
      <c r="A33" s="94">
        <v>10</v>
      </c>
      <c r="B33" s="94">
        <v>35</v>
      </c>
      <c r="C33" s="99"/>
      <c r="D33" s="98"/>
      <c r="E33" s="70">
        <v>0</v>
      </c>
      <c r="G33" s="123" t="s">
        <v>88</v>
      </c>
      <c r="H33" s="124"/>
      <c r="I33" s="125"/>
      <c r="J33" s="104"/>
      <c r="K33" s="104"/>
      <c r="L33" s="104"/>
      <c r="M33" s="51">
        <f>IF($M$60=0,0,L33/$M$60*100)</f>
        <v>0</v>
      </c>
      <c r="N33" s="52">
        <v>25</v>
      </c>
      <c r="P33" s="126"/>
      <c r="R33" s="72">
        <v>4</v>
      </c>
      <c r="S33" s="72">
        <v>7</v>
      </c>
    </row>
    <row r="34" spans="1:19" ht="14.85" customHeight="1" x14ac:dyDescent="0.2">
      <c r="A34" s="94">
        <v>10</v>
      </c>
      <c r="B34" s="94">
        <v>40</v>
      </c>
      <c r="C34" s="99"/>
      <c r="D34" s="98"/>
      <c r="E34" s="70">
        <v>7</v>
      </c>
      <c r="G34" s="123" t="s">
        <v>88</v>
      </c>
      <c r="H34" s="124"/>
      <c r="I34" s="125"/>
      <c r="J34" s="104"/>
      <c r="K34" s="104"/>
      <c r="L34" s="104"/>
      <c r="M34" s="51">
        <f>IF($M$60=0,0,L34/$M$60*100)</f>
        <v>0</v>
      </c>
      <c r="N34" s="52">
        <v>25</v>
      </c>
      <c r="P34" s="126"/>
      <c r="R34" s="72">
        <v>4</v>
      </c>
      <c r="S34" s="72">
        <v>8</v>
      </c>
    </row>
    <row r="35" spans="1:19" ht="14.85" customHeight="1" x14ac:dyDescent="0.2">
      <c r="A35" s="94">
        <v>10</v>
      </c>
      <c r="B35" s="94">
        <v>45</v>
      </c>
      <c r="C35" s="99"/>
      <c r="D35" s="98"/>
      <c r="E35" s="70">
        <v>2</v>
      </c>
      <c r="G35" s="123" t="s">
        <v>88</v>
      </c>
      <c r="H35" s="124"/>
      <c r="I35" s="124"/>
      <c r="J35" s="104"/>
      <c r="K35" s="104"/>
      <c r="L35" s="104"/>
      <c r="M35" s="51">
        <f>IF($M$60=0,0,L35/$M$60*100)</f>
        <v>0</v>
      </c>
      <c r="N35" s="52">
        <v>25</v>
      </c>
      <c r="P35" s="126"/>
      <c r="R35" s="72">
        <v>4</v>
      </c>
      <c r="S35" s="72">
        <v>9</v>
      </c>
    </row>
    <row r="36" spans="1:19" ht="14.85" customHeight="1" x14ac:dyDescent="0.2">
      <c r="A36" s="129"/>
      <c r="B36" s="129"/>
      <c r="C36" s="74"/>
      <c r="D36" s="74"/>
      <c r="G36" s="108" t="s">
        <v>91</v>
      </c>
      <c r="H36" s="108"/>
      <c r="I36" s="108"/>
      <c r="J36" s="122"/>
      <c r="M36" s="127"/>
      <c r="N36" s="128"/>
      <c r="P36" s="126"/>
    </row>
    <row r="37" spans="1:19" ht="14.85" customHeight="1" x14ac:dyDescent="0.2">
      <c r="A37" s="94">
        <v>15</v>
      </c>
      <c r="B37" s="94" t="s">
        <v>24</v>
      </c>
      <c r="C37" s="99"/>
      <c r="D37" s="98"/>
      <c r="E37" s="70">
        <v>9</v>
      </c>
      <c r="G37" s="123" t="s">
        <v>92</v>
      </c>
      <c r="H37" s="124"/>
      <c r="I37" s="125"/>
      <c r="J37" s="104"/>
      <c r="K37" s="104"/>
      <c r="L37" s="104"/>
      <c r="M37" s="51">
        <f>IF($M$60=0,0,L37/$M$60*100)</f>
        <v>0</v>
      </c>
      <c r="N37" s="52"/>
      <c r="P37" s="126"/>
      <c r="R37" s="72">
        <v>4</v>
      </c>
      <c r="S37" s="72">
        <v>10</v>
      </c>
    </row>
    <row r="38" spans="1:19" ht="14.85" customHeight="1" x14ac:dyDescent="0.2">
      <c r="A38" s="94">
        <v>15</v>
      </c>
      <c r="B38" s="94">
        <v>10</v>
      </c>
      <c r="C38" s="99"/>
      <c r="D38" s="98"/>
      <c r="E38" s="70">
        <v>6</v>
      </c>
      <c r="G38" s="123" t="s">
        <v>92</v>
      </c>
      <c r="H38" s="124"/>
      <c r="I38" s="125"/>
      <c r="J38" s="104"/>
      <c r="K38" s="104"/>
      <c r="L38" s="104"/>
      <c r="M38" s="51">
        <f>IF($M$60=0,0,L38/$M$60*100)</f>
        <v>0</v>
      </c>
      <c r="N38" s="52"/>
      <c r="P38" s="126"/>
      <c r="R38" s="72">
        <v>4</v>
      </c>
      <c r="S38" s="72">
        <v>11</v>
      </c>
    </row>
    <row r="39" spans="1:19" ht="14.85" customHeight="1" x14ac:dyDescent="0.2">
      <c r="A39" s="94">
        <v>15</v>
      </c>
      <c r="B39" s="94">
        <v>15</v>
      </c>
      <c r="C39" s="99"/>
      <c r="D39" s="98"/>
      <c r="E39" s="70">
        <v>1</v>
      </c>
      <c r="G39" s="123" t="s">
        <v>92</v>
      </c>
      <c r="H39" s="124"/>
      <c r="I39" s="124"/>
      <c r="J39" s="104"/>
      <c r="K39" s="104"/>
      <c r="L39" s="104"/>
      <c r="M39" s="51">
        <f>IF($M$60=0,0,L39/$M$60*100)</f>
        <v>0</v>
      </c>
      <c r="N39" s="52"/>
      <c r="P39" s="126"/>
      <c r="R39" s="72">
        <v>4</v>
      </c>
      <c r="S39" s="72">
        <v>12</v>
      </c>
    </row>
    <row r="40" spans="1:19" ht="14.85" customHeight="1" x14ac:dyDescent="0.2">
      <c r="A40" s="94">
        <v>15</v>
      </c>
      <c r="B40" s="94">
        <v>20</v>
      </c>
      <c r="C40" s="99"/>
      <c r="D40" s="98"/>
      <c r="E40" s="70">
        <v>8</v>
      </c>
      <c r="G40" s="123" t="s">
        <v>92</v>
      </c>
      <c r="H40" s="124"/>
      <c r="I40" s="124"/>
      <c r="J40" s="104"/>
      <c r="K40" s="104"/>
      <c r="L40" s="104"/>
      <c r="M40" s="51">
        <f>IF($M$60=0,0,L40/$M$60*100)</f>
        <v>0</v>
      </c>
      <c r="N40" s="52"/>
      <c r="P40" s="126"/>
      <c r="R40" s="72">
        <v>4</v>
      </c>
      <c r="S40" s="72">
        <v>13</v>
      </c>
    </row>
    <row r="41" spans="1:19" ht="14.85" customHeight="1" x14ac:dyDescent="0.2">
      <c r="A41" s="129"/>
      <c r="B41" s="129"/>
      <c r="C41" s="74"/>
      <c r="D41" s="74"/>
      <c r="G41" s="108" t="s">
        <v>93</v>
      </c>
      <c r="H41" s="108"/>
      <c r="I41" s="108"/>
      <c r="J41" s="122"/>
      <c r="M41" s="127"/>
      <c r="N41" s="128"/>
      <c r="P41"/>
    </row>
    <row r="42" spans="1:19" ht="14.85" customHeight="1" x14ac:dyDescent="0.2">
      <c r="A42" s="129"/>
      <c r="B42" s="129"/>
      <c r="C42" s="74"/>
      <c r="D42" s="74"/>
      <c r="G42" s="103" t="s">
        <v>94</v>
      </c>
      <c r="H42" s="111"/>
      <c r="I42" s="111"/>
      <c r="J42" s="111"/>
      <c r="M42" s="127"/>
      <c r="N42" s="128"/>
      <c r="P42"/>
    </row>
    <row r="43" spans="1:19" ht="14.85" customHeight="1" x14ac:dyDescent="0.2">
      <c r="A43" s="94">
        <v>20</v>
      </c>
      <c r="B43" s="94" t="s">
        <v>24</v>
      </c>
      <c r="C43" s="99"/>
      <c r="D43" s="98"/>
      <c r="E43" s="70">
        <v>6</v>
      </c>
      <c r="G43" s="123" t="s">
        <v>88</v>
      </c>
      <c r="H43" s="124"/>
      <c r="I43" s="124"/>
      <c r="J43" s="104"/>
      <c r="K43" s="104"/>
      <c r="L43" s="104"/>
      <c r="M43" s="51">
        <f>IF($M$60=0,0,L43/$M$60*100)</f>
        <v>0</v>
      </c>
      <c r="N43" s="52">
        <v>5</v>
      </c>
      <c r="P43"/>
      <c r="R43" s="72">
        <v>4</v>
      </c>
      <c r="S43" s="72">
        <v>14</v>
      </c>
    </row>
    <row r="44" spans="1:19" ht="14.85" customHeight="1" x14ac:dyDescent="0.2">
      <c r="A44" s="94">
        <v>20</v>
      </c>
      <c r="B44" s="94">
        <v>10</v>
      </c>
      <c r="C44" s="99"/>
      <c r="D44" s="98"/>
      <c r="E44" s="70">
        <v>3</v>
      </c>
      <c r="G44" s="123" t="s">
        <v>88</v>
      </c>
      <c r="H44" s="124"/>
      <c r="I44" s="125"/>
      <c r="J44" s="104"/>
      <c r="K44" s="104"/>
      <c r="L44" s="104"/>
      <c r="M44" s="51">
        <f>IF($M$60=0,0,L44/$M$60*100)</f>
        <v>0</v>
      </c>
      <c r="N44" s="52">
        <v>5</v>
      </c>
      <c r="P44"/>
      <c r="R44" s="72">
        <v>4</v>
      </c>
      <c r="S44" s="72">
        <v>15</v>
      </c>
    </row>
    <row r="45" spans="1:19" ht="14.85" customHeight="1" x14ac:dyDescent="0.2">
      <c r="A45" s="94">
        <v>20</v>
      </c>
      <c r="B45" s="94">
        <v>15</v>
      </c>
      <c r="C45" s="99"/>
      <c r="D45" s="98"/>
      <c r="E45" s="70">
        <v>8</v>
      </c>
      <c r="G45" s="123" t="s">
        <v>88</v>
      </c>
      <c r="H45" s="124"/>
      <c r="I45" s="124"/>
      <c r="J45" s="104"/>
      <c r="K45" s="104"/>
      <c r="L45" s="104"/>
      <c r="M45" s="51">
        <f>IF($M$60=0,0,L45/$M$60*100)</f>
        <v>0</v>
      </c>
      <c r="N45" s="52">
        <v>5</v>
      </c>
      <c r="P45"/>
      <c r="R45" s="72">
        <v>4</v>
      </c>
      <c r="S45" s="72">
        <v>16</v>
      </c>
    </row>
    <row r="46" spans="1:19" ht="14.85" customHeight="1" x14ac:dyDescent="0.2">
      <c r="A46" s="129"/>
      <c r="B46" s="129"/>
      <c r="C46" s="74"/>
      <c r="D46" s="74"/>
      <c r="G46" s="103" t="s">
        <v>95</v>
      </c>
      <c r="H46" s="111"/>
      <c r="I46" s="111"/>
      <c r="J46" s="111"/>
      <c r="M46" s="127"/>
      <c r="N46" s="128"/>
      <c r="P46"/>
    </row>
    <row r="47" spans="1:19" ht="14.85" customHeight="1" x14ac:dyDescent="0.2">
      <c r="A47" s="94">
        <v>25</v>
      </c>
      <c r="B47" s="94" t="s">
        <v>24</v>
      </c>
      <c r="C47" s="99"/>
      <c r="D47" s="98"/>
      <c r="E47" s="70">
        <v>1</v>
      </c>
      <c r="G47" s="123" t="s">
        <v>88</v>
      </c>
      <c r="H47" s="124"/>
      <c r="I47" s="124"/>
      <c r="J47" s="104"/>
      <c r="K47" s="104"/>
      <c r="L47" s="104"/>
      <c r="M47" s="51">
        <f>IF($M$60=0,0,L47/$M$60*100)</f>
        <v>0</v>
      </c>
      <c r="N47" s="52">
        <v>10</v>
      </c>
      <c r="O47" s="130" t="s">
        <v>96</v>
      </c>
      <c r="P47"/>
      <c r="R47" s="72">
        <v>4</v>
      </c>
      <c r="S47" s="72">
        <v>17</v>
      </c>
    </row>
    <row r="48" spans="1:19" ht="14.85" customHeight="1" x14ac:dyDescent="0.2">
      <c r="A48" s="94">
        <v>25</v>
      </c>
      <c r="B48" s="94">
        <v>10</v>
      </c>
      <c r="C48" s="99"/>
      <c r="D48" s="98"/>
      <c r="E48" s="70">
        <v>8</v>
      </c>
      <c r="G48" s="123" t="s">
        <v>88</v>
      </c>
      <c r="H48" s="124"/>
      <c r="I48" s="124"/>
      <c r="J48" s="104"/>
      <c r="K48" s="104"/>
      <c r="L48" s="104"/>
      <c r="M48" s="51">
        <f>IF($M$60=0,0,L48/$M$60*100)</f>
        <v>0</v>
      </c>
      <c r="N48" s="52">
        <v>10</v>
      </c>
      <c r="O48" s="130" t="s">
        <v>96</v>
      </c>
      <c r="P48" s="126"/>
      <c r="R48" s="72">
        <v>4</v>
      </c>
      <c r="S48" s="72">
        <v>18</v>
      </c>
    </row>
    <row r="49" spans="1:19" ht="14.85" customHeight="1" x14ac:dyDescent="0.2">
      <c r="A49" s="94">
        <v>25</v>
      </c>
      <c r="B49" s="94">
        <v>15</v>
      </c>
      <c r="C49" s="99"/>
      <c r="D49" s="98"/>
      <c r="E49" s="70">
        <v>3</v>
      </c>
      <c r="G49" s="123" t="s">
        <v>88</v>
      </c>
      <c r="H49" s="124"/>
      <c r="I49" s="124"/>
      <c r="J49" s="104"/>
      <c r="K49" s="104"/>
      <c r="L49" s="104"/>
      <c r="M49" s="51">
        <f>IF($M$60=0,0,L49/$M$60*100)</f>
        <v>0</v>
      </c>
      <c r="N49" s="52">
        <v>10</v>
      </c>
      <c r="O49" s="130" t="s">
        <v>96</v>
      </c>
      <c r="P49" s="126"/>
      <c r="R49" s="72">
        <v>4</v>
      </c>
      <c r="S49" s="72">
        <v>19</v>
      </c>
    </row>
    <row r="50" spans="1:19" ht="14.85" customHeight="1" x14ac:dyDescent="0.2">
      <c r="A50" s="129"/>
      <c r="B50" s="129"/>
      <c r="C50" s="74"/>
      <c r="D50" s="74"/>
      <c r="G50" s="103" t="s">
        <v>97</v>
      </c>
      <c r="H50" s="111"/>
      <c r="I50" s="111"/>
      <c r="J50" s="111"/>
      <c r="M50" s="127"/>
      <c r="N50" s="128"/>
      <c r="P50" s="126"/>
    </row>
    <row r="51" spans="1:19" ht="14.85" customHeight="1" x14ac:dyDescent="0.2">
      <c r="A51" s="94">
        <v>30</v>
      </c>
      <c r="B51" s="94" t="s">
        <v>24</v>
      </c>
      <c r="C51" s="99"/>
      <c r="D51" s="98"/>
      <c r="E51" s="70">
        <v>8</v>
      </c>
      <c r="G51" s="123" t="s">
        <v>88</v>
      </c>
      <c r="H51" s="124"/>
      <c r="I51" s="124"/>
      <c r="J51" s="104"/>
      <c r="K51" s="104"/>
      <c r="L51" s="104"/>
      <c r="M51" s="51">
        <f>IF($M$60=0,0,L51/$M$60*100)</f>
        <v>0</v>
      </c>
      <c r="N51" s="52">
        <v>10</v>
      </c>
      <c r="P51" s="126"/>
      <c r="R51" s="72">
        <v>4</v>
      </c>
      <c r="S51" s="72">
        <v>20</v>
      </c>
    </row>
    <row r="52" spans="1:19" ht="14.85" customHeight="1" x14ac:dyDescent="0.2">
      <c r="A52" s="94">
        <v>30</v>
      </c>
      <c r="B52" s="94">
        <v>10</v>
      </c>
      <c r="C52" s="99"/>
      <c r="D52" s="98"/>
      <c r="E52" s="70">
        <v>5</v>
      </c>
      <c r="G52" s="123" t="s">
        <v>88</v>
      </c>
      <c r="H52" s="124"/>
      <c r="I52" s="124"/>
      <c r="J52" s="104"/>
      <c r="K52" s="104"/>
      <c r="L52" s="104"/>
      <c r="M52" s="51">
        <f>IF($M$60=0,0,L52/$M$60*100)</f>
        <v>0</v>
      </c>
      <c r="N52" s="52">
        <v>10</v>
      </c>
      <c r="P52" s="126"/>
      <c r="R52" s="72">
        <v>4</v>
      </c>
      <c r="S52" s="72">
        <v>21</v>
      </c>
    </row>
    <row r="53" spans="1:19" ht="14.85" customHeight="1" x14ac:dyDescent="0.2">
      <c r="A53" s="94">
        <v>30</v>
      </c>
      <c r="B53" s="94">
        <v>15</v>
      </c>
      <c r="C53" s="99"/>
      <c r="D53" s="98"/>
      <c r="E53" s="70">
        <v>0</v>
      </c>
      <c r="G53" s="123" t="s">
        <v>88</v>
      </c>
      <c r="H53" s="124"/>
      <c r="I53" s="124"/>
      <c r="J53" s="104"/>
      <c r="K53" s="104"/>
      <c r="L53" s="104"/>
      <c r="M53" s="51">
        <f>IF($M$60=0,0,L53/$M$60*100)</f>
        <v>0</v>
      </c>
      <c r="N53" s="52">
        <v>10</v>
      </c>
      <c r="P53" s="126"/>
      <c r="R53" s="72">
        <v>4</v>
      </c>
      <c r="S53" s="72">
        <v>22</v>
      </c>
    </row>
    <row r="54" spans="1:19" ht="14.85" customHeight="1" x14ac:dyDescent="0.2">
      <c r="A54" s="129"/>
      <c r="B54" s="129"/>
      <c r="C54" s="74"/>
      <c r="D54" s="74"/>
      <c r="G54" s="108" t="s">
        <v>98</v>
      </c>
      <c r="H54" s="108"/>
      <c r="I54" s="108"/>
      <c r="J54" s="122"/>
      <c r="M54" s="127"/>
      <c r="N54" s="128"/>
      <c r="P54" s="126"/>
    </row>
    <row r="55" spans="1:19" ht="14.85" customHeight="1" x14ac:dyDescent="0.2">
      <c r="A55" s="94">
        <v>35</v>
      </c>
      <c r="B55" s="94" t="s">
        <v>24</v>
      </c>
      <c r="C55" s="99"/>
      <c r="D55" s="98"/>
      <c r="E55" s="70">
        <v>3</v>
      </c>
      <c r="G55" s="123" t="s">
        <v>99</v>
      </c>
      <c r="H55" s="124"/>
      <c r="I55" s="124"/>
      <c r="J55" s="104"/>
      <c r="K55" s="104"/>
      <c r="L55" s="104"/>
      <c r="M55" s="51">
        <f>IF($M$60=0,0,L55/$M$60*100)</f>
        <v>0</v>
      </c>
      <c r="N55" s="52">
        <v>15</v>
      </c>
      <c r="P55" s="126"/>
      <c r="R55" s="72">
        <v>4</v>
      </c>
      <c r="S55" s="72">
        <v>23</v>
      </c>
    </row>
    <row r="56" spans="1:19" ht="14.85" customHeight="1" x14ac:dyDescent="0.2">
      <c r="A56" s="94">
        <v>35</v>
      </c>
      <c r="B56" s="94">
        <v>10</v>
      </c>
      <c r="C56" s="99"/>
      <c r="D56" s="98"/>
      <c r="E56" s="70">
        <v>0</v>
      </c>
      <c r="G56" s="123" t="s">
        <v>99</v>
      </c>
      <c r="H56" s="124"/>
      <c r="I56" s="124"/>
      <c r="J56" s="104"/>
      <c r="K56" s="104"/>
      <c r="L56" s="104"/>
      <c r="M56" s="51">
        <f>IF($M$60=0,0,L56/$M$60*100)</f>
        <v>0</v>
      </c>
      <c r="N56" s="52">
        <v>15</v>
      </c>
      <c r="P56" s="126"/>
      <c r="R56" s="72">
        <v>4</v>
      </c>
      <c r="S56" s="72">
        <v>24</v>
      </c>
    </row>
    <row r="57" spans="1:19" ht="14.85" customHeight="1" x14ac:dyDescent="0.2">
      <c r="A57" s="94">
        <v>35</v>
      </c>
      <c r="B57" s="94">
        <v>15</v>
      </c>
      <c r="C57" s="99"/>
      <c r="D57" s="98"/>
      <c r="E57" s="70">
        <v>5</v>
      </c>
      <c r="G57" s="123" t="s">
        <v>99</v>
      </c>
      <c r="H57" s="124"/>
      <c r="I57" s="125"/>
      <c r="J57" s="104"/>
      <c r="K57" s="104"/>
      <c r="L57" s="104"/>
      <c r="M57" s="51">
        <f>IF($M$60=0,0,L57/$M$60*100)</f>
        <v>0</v>
      </c>
      <c r="N57" s="52">
        <v>15</v>
      </c>
      <c r="P57" s="126"/>
      <c r="R57" s="72">
        <v>4</v>
      </c>
      <c r="S57" s="72">
        <v>25</v>
      </c>
    </row>
    <row r="58" spans="1:19" ht="14.85" customHeight="1" x14ac:dyDescent="0.2">
      <c r="A58" s="94">
        <v>35</v>
      </c>
      <c r="B58" s="94">
        <v>20</v>
      </c>
      <c r="C58" s="131"/>
      <c r="D58" s="71"/>
      <c r="E58" s="70">
        <v>2</v>
      </c>
      <c r="G58" s="123" t="s">
        <v>100</v>
      </c>
      <c r="H58" s="132"/>
      <c r="I58" s="132"/>
      <c r="J58" s="133"/>
      <c r="K58" s="104"/>
      <c r="L58" s="104"/>
      <c r="M58" s="51">
        <f>IF($M$60=0,0,L58/$M$60*100)</f>
        <v>0</v>
      </c>
      <c r="N58" s="52">
        <v>25</v>
      </c>
      <c r="O58" s="130" t="s">
        <v>101</v>
      </c>
    </row>
    <row r="59" spans="1:19" ht="14.85" customHeight="1" x14ac:dyDescent="0.2">
      <c r="A59" s="129"/>
      <c r="B59" s="129"/>
      <c r="G59" s="85"/>
      <c r="M59" s="127"/>
      <c r="N59" s="134"/>
    </row>
    <row r="60" spans="1:19" ht="14.85" customHeight="1" x14ac:dyDescent="0.2">
      <c r="A60" s="94">
        <v>40</v>
      </c>
      <c r="B60" s="94"/>
      <c r="C60" s="131"/>
      <c r="D60" s="71"/>
      <c r="E60" s="70">
        <v>5</v>
      </c>
      <c r="G60" s="123" t="s">
        <v>102</v>
      </c>
      <c r="H60" s="132"/>
      <c r="I60" s="132"/>
      <c r="J60" s="135"/>
      <c r="K60" s="136"/>
      <c r="L60" s="137"/>
      <c r="M60" s="138">
        <f>VO01e!I23</f>
        <v>0</v>
      </c>
      <c r="N60" s="134"/>
    </row>
    <row r="61" spans="1:19" ht="15.95" customHeight="1" x14ac:dyDescent="0.2"/>
    <row r="62" spans="1:19" ht="15.95" customHeight="1" x14ac:dyDescent="0.2">
      <c r="G62" s="85" t="s">
        <v>103</v>
      </c>
    </row>
    <row r="63" spans="1:19" ht="15.95" customHeight="1" x14ac:dyDescent="0.2">
      <c r="G63" s="85" t="s">
        <v>104</v>
      </c>
    </row>
    <row r="64" spans="1:19" ht="15.95" customHeight="1" x14ac:dyDescent="0.2">
      <c r="G64" s="85" t="s">
        <v>105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" style="70" customWidth="1"/>
    <col min="7" max="7" width="43.7109375" style="70" customWidth="1"/>
    <col min="8" max="8" width="7.7109375" style="70" hidden="1" customWidth="1"/>
    <col min="9" max="9" width="7" style="70" hidden="1" customWidth="1"/>
    <col min="10" max="10" width="43.7109375" style="70" customWidth="1"/>
    <col min="11" max="11" width="15" style="71" customWidth="1"/>
    <col min="12" max="12" width="15" style="70" customWidth="1"/>
    <col min="13" max="13" width="12.85546875" style="72" customWidth="1"/>
    <col min="14" max="14" width="12.42578125" style="73" customWidth="1"/>
    <col min="15" max="17" width="14.7109375" style="72" customWidth="1"/>
    <col min="18" max="18" width="14.7109375" style="72" hidden="1" customWidth="1"/>
    <col min="19" max="19" width="9.140625" style="72" hidden="1" customWidth="1"/>
    <col min="20" max="16384" width="9.140625" style="72"/>
  </cols>
  <sheetData>
    <row r="1" spans="1:15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4"/>
      <c r="I4" s="74"/>
      <c r="J4" s="74"/>
      <c r="K4" s="72"/>
      <c r="L4" s="72"/>
      <c r="M4" s="139" t="s">
        <v>2</v>
      </c>
      <c r="N4" s="76">
        <v>40623</v>
      </c>
    </row>
    <row r="5" spans="1:15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8"/>
      <c r="J5" s="78"/>
      <c r="K5" s="72"/>
      <c r="L5" s="72"/>
      <c r="M5" s="71" t="s">
        <v>3</v>
      </c>
      <c r="N5" s="79"/>
    </row>
    <row r="6" spans="1:15" ht="14.85" customHeight="1" x14ac:dyDescent="0.2">
      <c r="A6" s="80"/>
      <c r="K6" s="72"/>
      <c r="L6" s="72"/>
      <c r="M6" s="71" t="s">
        <v>4</v>
      </c>
      <c r="N6" s="76">
        <v>43555</v>
      </c>
    </row>
    <row r="7" spans="1:15" ht="14.85" customHeight="1" x14ac:dyDescent="0.2">
      <c r="A7" s="72"/>
      <c r="K7" s="72"/>
      <c r="L7" s="72"/>
      <c r="M7" s="71"/>
      <c r="N7" s="72"/>
    </row>
    <row r="8" spans="1:15" ht="14.85" customHeight="1" x14ac:dyDescent="0.2">
      <c r="A8" s="81" t="s">
        <v>5</v>
      </c>
      <c r="K8" s="72"/>
      <c r="L8" s="72"/>
      <c r="M8" s="71"/>
      <c r="N8" s="70"/>
    </row>
    <row r="9" spans="1:15" ht="14.85" customHeight="1" x14ac:dyDescent="0.2">
      <c r="A9" s="72"/>
      <c r="M9" s="221" t="s">
        <v>106</v>
      </c>
      <c r="N9" s="222"/>
    </row>
    <row r="10" spans="1:15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M10" s="223"/>
      <c r="N10" s="224"/>
    </row>
    <row r="11" spans="1:15" ht="28.7" customHeight="1" x14ac:dyDescent="0.2">
      <c r="A11" s="228" t="s">
        <v>9</v>
      </c>
      <c r="B11" s="228"/>
      <c r="C11" s="228"/>
      <c r="D11" s="228"/>
      <c r="E11" s="228"/>
      <c r="F11" s="228"/>
      <c r="G11" s="85" t="s">
        <v>63</v>
      </c>
      <c r="H11" s="85"/>
      <c r="I11" s="85"/>
      <c r="J11" s="85"/>
      <c r="M11" s="223"/>
      <c r="N11" s="224"/>
    </row>
    <row r="12" spans="1:15" ht="14.85" customHeight="1" x14ac:dyDescent="0.2">
      <c r="A12" s="87" t="s">
        <v>11</v>
      </c>
      <c r="G12" s="85" t="s">
        <v>12</v>
      </c>
      <c r="H12" s="85"/>
      <c r="I12" s="85"/>
      <c r="J12" s="85"/>
      <c r="M12" s="225"/>
      <c r="N12" s="226"/>
    </row>
    <row r="13" spans="1:15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K13" s="116"/>
      <c r="L13" s="116"/>
    </row>
    <row r="14" spans="1:15" ht="14.85" customHeight="1" x14ac:dyDescent="0.2">
      <c r="A14" s="87" t="s">
        <v>15</v>
      </c>
      <c r="G14" s="85" t="s">
        <v>16</v>
      </c>
      <c r="H14" s="85"/>
      <c r="I14" s="85"/>
      <c r="J14" s="85"/>
    </row>
    <row r="15" spans="1:15" ht="14.85" customHeight="1" x14ac:dyDescent="0.2">
      <c r="A15" s="80"/>
    </row>
    <row r="16" spans="1:15" ht="14.85" customHeight="1" x14ac:dyDescent="0.2">
      <c r="B16" s="72"/>
      <c r="C16" s="72"/>
      <c r="D16" s="72"/>
      <c r="E16" s="72"/>
      <c r="F16" s="72"/>
      <c r="G16" s="72"/>
      <c r="H16" s="72"/>
      <c r="I16" s="72"/>
      <c r="J16" s="72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2" t="s">
        <v>107</v>
      </c>
      <c r="L18" s="22"/>
      <c r="M18" s="22"/>
      <c r="N18" s="22"/>
      <c r="O18" s="22"/>
    </row>
    <row r="19" spans="1:19" ht="14.85" customHeight="1" x14ac:dyDescent="0.2">
      <c r="A19" s="92"/>
      <c r="L19" s="22"/>
      <c r="M19" s="22"/>
      <c r="N19" s="22"/>
      <c r="O19" s="22"/>
    </row>
    <row r="20" spans="1:19" ht="14.85" customHeight="1" x14ac:dyDescent="0.2">
      <c r="A20" s="80"/>
      <c r="K20" s="72"/>
      <c r="L20" s="22"/>
      <c r="M20" s="22"/>
      <c r="N20" s="22"/>
      <c r="O20" s="22"/>
    </row>
    <row r="21" spans="1:19" ht="14.85" customHeight="1" x14ac:dyDescent="0.2">
      <c r="A21" s="72"/>
      <c r="B21" s="72"/>
      <c r="C21" s="72"/>
      <c r="D21" s="72"/>
      <c r="E21" s="72"/>
      <c r="K21" s="72"/>
      <c r="L21" s="22"/>
      <c r="M21" s="22"/>
      <c r="N21" s="22"/>
      <c r="O21" s="22"/>
      <c r="P21" s="23"/>
    </row>
    <row r="22" spans="1:19" ht="58.7" customHeight="1" x14ac:dyDescent="0.2">
      <c r="G22" s="72"/>
      <c r="H22" s="117" t="s">
        <v>81</v>
      </c>
      <c r="I22" s="118" t="s">
        <v>82</v>
      </c>
      <c r="J22" s="93" t="s">
        <v>83</v>
      </c>
      <c r="K22" s="93" t="s">
        <v>84</v>
      </c>
      <c r="L22" s="93" t="s">
        <v>19</v>
      </c>
      <c r="M22" s="93" t="s">
        <v>108</v>
      </c>
      <c r="N22" s="93" t="s">
        <v>21</v>
      </c>
      <c r="O22" s="22"/>
      <c r="P22" s="22"/>
      <c r="Q22" s="22"/>
      <c r="R22" s="22"/>
    </row>
    <row r="23" spans="1:19" ht="14.65" customHeight="1" x14ac:dyDescent="0.2">
      <c r="G23" s="108" t="s">
        <v>109</v>
      </c>
      <c r="H23" s="119"/>
      <c r="I23" s="120"/>
      <c r="J23" s="108"/>
      <c r="K23" s="94">
        <v>10</v>
      </c>
      <c r="L23" s="94">
        <v>15</v>
      </c>
      <c r="M23" s="94">
        <v>20</v>
      </c>
      <c r="N23" s="121"/>
      <c r="O23" s="22"/>
      <c r="P23" s="22"/>
      <c r="Q23" s="22"/>
      <c r="R23" s="22"/>
    </row>
    <row r="24" spans="1:19" ht="29.45" customHeight="1" x14ac:dyDescent="0.2">
      <c r="A24" s="82" t="s">
        <v>22</v>
      </c>
      <c r="G24" s="103" t="s">
        <v>110</v>
      </c>
      <c r="H24" s="122"/>
      <c r="I24" s="122"/>
      <c r="J24" s="108"/>
      <c r="K24" s="72"/>
      <c r="L24" s="72"/>
      <c r="N24" s="22"/>
      <c r="O24" s="22"/>
      <c r="P24" s="22"/>
      <c r="Q24" s="22"/>
      <c r="R24" s="22"/>
    </row>
    <row r="25" spans="1:19" ht="14.85" customHeight="1" x14ac:dyDescent="0.2">
      <c r="A25" s="94">
        <v>10</v>
      </c>
      <c r="B25" s="94" t="s">
        <v>24</v>
      </c>
      <c r="C25" s="99"/>
      <c r="D25" s="98"/>
      <c r="E25" s="70">
        <v>5</v>
      </c>
      <c r="G25" s="123" t="s">
        <v>88</v>
      </c>
      <c r="H25" s="124"/>
      <c r="I25" s="124"/>
      <c r="J25" s="104"/>
      <c r="K25" s="104"/>
      <c r="L25" s="104"/>
      <c r="M25" s="51">
        <f>IF($M$60=0,0,L25/$M$60*100)</f>
        <v>0</v>
      </c>
      <c r="N25" s="52">
        <v>25</v>
      </c>
      <c r="P25" s="140"/>
      <c r="R25" s="72">
        <v>4</v>
      </c>
      <c r="S25" s="72">
        <v>1</v>
      </c>
    </row>
    <row r="26" spans="1:19" ht="14.85" customHeight="1" x14ac:dyDescent="0.2">
      <c r="A26" s="94">
        <v>10</v>
      </c>
      <c r="B26" s="94">
        <v>10</v>
      </c>
      <c r="C26" s="99"/>
      <c r="D26" s="98"/>
      <c r="E26" s="70">
        <v>2</v>
      </c>
      <c r="G26" s="123" t="s">
        <v>88</v>
      </c>
      <c r="H26" s="124"/>
      <c r="I26" s="124"/>
      <c r="J26" s="104"/>
      <c r="K26" s="104"/>
      <c r="L26" s="104"/>
      <c r="M26" s="51">
        <f>IF($M$60=0,0,L26/$M$60*100)</f>
        <v>0</v>
      </c>
      <c r="N26" s="52">
        <v>25</v>
      </c>
      <c r="P26" s="140"/>
      <c r="R26" s="72">
        <v>4</v>
      </c>
      <c r="S26" s="72">
        <v>2</v>
      </c>
    </row>
    <row r="27" spans="1:19" ht="14.85" customHeight="1" x14ac:dyDescent="0.2">
      <c r="A27" s="94">
        <v>10</v>
      </c>
      <c r="B27" s="94">
        <v>15</v>
      </c>
      <c r="C27" s="99"/>
      <c r="D27" s="98"/>
      <c r="E27" s="70">
        <v>7</v>
      </c>
      <c r="G27" s="123" t="s">
        <v>88</v>
      </c>
      <c r="H27" s="124"/>
      <c r="I27" s="124"/>
      <c r="J27" s="104"/>
      <c r="K27" s="104"/>
      <c r="L27" s="104"/>
      <c r="M27" s="51">
        <f>IF($M$60=0,0,L27/$M$60*100)</f>
        <v>0</v>
      </c>
      <c r="N27" s="52">
        <v>25</v>
      </c>
      <c r="P27" s="140"/>
      <c r="R27" s="72">
        <v>4</v>
      </c>
      <c r="S27" s="72">
        <v>3</v>
      </c>
    </row>
    <row r="28" spans="1:19" ht="14.85" customHeight="1" x14ac:dyDescent="0.2">
      <c r="A28" s="105"/>
      <c r="B28" s="105"/>
      <c r="C28" s="107"/>
      <c r="D28" s="98"/>
      <c r="G28" s="103" t="s">
        <v>111</v>
      </c>
      <c r="H28" s="111"/>
      <c r="I28" s="111"/>
      <c r="J28" s="122"/>
      <c r="M28" s="127"/>
      <c r="N28" s="128"/>
      <c r="P28" s="140"/>
    </row>
    <row r="29" spans="1:19" ht="14.85" customHeight="1" x14ac:dyDescent="0.2">
      <c r="A29" s="94">
        <v>10</v>
      </c>
      <c r="B29" s="94">
        <v>20</v>
      </c>
      <c r="C29" s="99"/>
      <c r="D29" s="98"/>
      <c r="E29" s="70">
        <v>4</v>
      </c>
      <c r="G29" s="123" t="s">
        <v>88</v>
      </c>
      <c r="H29" s="124"/>
      <c r="I29" s="124"/>
      <c r="J29" s="104"/>
      <c r="K29" s="104"/>
      <c r="L29" s="104"/>
      <c r="M29" s="51">
        <f>IF($M$60=0,0,L29/$M$60*100)</f>
        <v>0</v>
      </c>
      <c r="N29" s="52">
        <v>25</v>
      </c>
      <c r="P29" s="140"/>
      <c r="R29" s="72">
        <v>4</v>
      </c>
      <c r="S29" s="72">
        <v>4</v>
      </c>
    </row>
    <row r="30" spans="1:19" ht="14.85" customHeight="1" x14ac:dyDescent="0.2">
      <c r="A30" s="94">
        <v>10</v>
      </c>
      <c r="B30" s="94">
        <v>25</v>
      </c>
      <c r="C30" s="99"/>
      <c r="D30" s="98"/>
      <c r="E30" s="70">
        <v>9</v>
      </c>
      <c r="G30" s="123" t="s">
        <v>88</v>
      </c>
      <c r="H30" s="124"/>
      <c r="I30" s="124"/>
      <c r="J30" s="104"/>
      <c r="K30" s="104"/>
      <c r="L30" s="104"/>
      <c r="M30" s="51">
        <f>IF($M$60=0,0,L30/$M$60*100)</f>
        <v>0</v>
      </c>
      <c r="N30" s="52">
        <v>25</v>
      </c>
      <c r="P30" s="140"/>
      <c r="R30" s="72">
        <v>4</v>
      </c>
      <c r="S30" s="72">
        <v>5</v>
      </c>
    </row>
    <row r="31" spans="1:19" ht="14.85" customHeight="1" x14ac:dyDescent="0.2">
      <c r="A31" s="94">
        <v>10</v>
      </c>
      <c r="B31" s="94">
        <v>30</v>
      </c>
      <c r="C31" s="99"/>
      <c r="D31" s="98"/>
      <c r="E31" s="70">
        <v>6</v>
      </c>
      <c r="G31" s="123" t="s">
        <v>88</v>
      </c>
      <c r="H31" s="124"/>
      <c r="I31" s="124"/>
      <c r="J31" s="104"/>
      <c r="K31" s="104"/>
      <c r="L31" s="104"/>
      <c r="M31" s="51">
        <f>IF($M$60=0,0,L31/$M$60*100)</f>
        <v>0</v>
      </c>
      <c r="N31" s="52">
        <v>25</v>
      </c>
      <c r="P31" s="140"/>
      <c r="R31" s="72">
        <v>4</v>
      </c>
      <c r="S31" s="72">
        <v>6</v>
      </c>
    </row>
    <row r="32" spans="1:19" ht="29.45" customHeight="1" x14ac:dyDescent="0.2">
      <c r="A32" s="105"/>
      <c r="B32" s="105"/>
      <c r="C32" s="107"/>
      <c r="D32" s="98"/>
      <c r="G32" s="103" t="s">
        <v>112</v>
      </c>
      <c r="H32" s="111"/>
      <c r="I32" s="111"/>
      <c r="J32" s="122"/>
      <c r="M32" s="127"/>
      <c r="N32" s="128"/>
      <c r="P32" s="140"/>
    </row>
    <row r="33" spans="1:19" ht="14.85" customHeight="1" x14ac:dyDescent="0.2">
      <c r="A33" s="94">
        <v>10</v>
      </c>
      <c r="B33" s="94">
        <v>35</v>
      </c>
      <c r="C33" s="99"/>
      <c r="D33" s="98"/>
      <c r="E33" s="70">
        <v>1</v>
      </c>
      <c r="G33" s="123" t="s">
        <v>88</v>
      </c>
      <c r="H33" s="124"/>
      <c r="I33" s="124"/>
      <c r="J33" s="104"/>
      <c r="K33" s="104"/>
      <c r="L33" s="104"/>
      <c r="M33" s="51">
        <f>IF($M$60=0,0,L33/$M$60*100)</f>
        <v>0</v>
      </c>
      <c r="N33" s="52">
        <v>25</v>
      </c>
      <c r="P33" s="140"/>
      <c r="R33" s="72">
        <v>4</v>
      </c>
      <c r="S33" s="72">
        <v>7</v>
      </c>
    </row>
    <row r="34" spans="1:19" ht="14.85" customHeight="1" x14ac:dyDescent="0.2">
      <c r="A34" s="94">
        <v>10</v>
      </c>
      <c r="B34" s="94">
        <v>40</v>
      </c>
      <c r="C34" s="99"/>
      <c r="D34" s="98"/>
      <c r="E34" s="70">
        <v>8</v>
      </c>
      <c r="G34" s="123" t="s">
        <v>88</v>
      </c>
      <c r="H34" s="124"/>
      <c r="I34" s="124"/>
      <c r="J34" s="104"/>
      <c r="K34" s="104"/>
      <c r="L34" s="104"/>
      <c r="M34" s="51">
        <f>IF($M$60=0,0,L34/$M$60*100)</f>
        <v>0</v>
      </c>
      <c r="N34" s="52">
        <v>25</v>
      </c>
      <c r="P34" s="140"/>
      <c r="R34" s="72">
        <v>4</v>
      </c>
      <c r="S34" s="72">
        <v>8</v>
      </c>
    </row>
    <row r="35" spans="1:19" ht="14.85" customHeight="1" x14ac:dyDescent="0.2">
      <c r="A35" s="94">
        <v>10</v>
      </c>
      <c r="B35" s="94">
        <v>45</v>
      </c>
      <c r="C35" s="99"/>
      <c r="D35" s="98"/>
      <c r="E35" s="70">
        <v>3</v>
      </c>
      <c r="G35" s="123" t="s">
        <v>88</v>
      </c>
      <c r="H35" s="124"/>
      <c r="I35" s="124"/>
      <c r="J35" s="104"/>
      <c r="K35" s="104"/>
      <c r="L35" s="104"/>
      <c r="M35" s="51">
        <f>IF($M$60=0,0,L35/$M$60*100)</f>
        <v>0</v>
      </c>
      <c r="N35" s="52">
        <v>25</v>
      </c>
      <c r="P35" s="140"/>
      <c r="R35" s="72">
        <v>4</v>
      </c>
      <c r="S35" s="72">
        <v>9</v>
      </c>
    </row>
    <row r="36" spans="1:19" ht="14.85" customHeight="1" x14ac:dyDescent="0.2">
      <c r="A36" s="129"/>
      <c r="B36" s="129"/>
      <c r="C36" s="74"/>
      <c r="D36" s="74"/>
      <c r="G36" s="108" t="s">
        <v>91</v>
      </c>
      <c r="H36" s="108"/>
      <c r="I36" s="108"/>
      <c r="J36" s="122"/>
      <c r="M36" s="127"/>
      <c r="N36" s="128"/>
      <c r="P36" s="140"/>
    </row>
    <row r="37" spans="1:19" ht="14.85" customHeight="1" x14ac:dyDescent="0.2">
      <c r="A37" s="94">
        <v>15</v>
      </c>
      <c r="B37" s="94" t="s">
        <v>24</v>
      </c>
      <c r="C37" s="99"/>
      <c r="D37" s="98"/>
      <c r="E37" s="70">
        <v>0</v>
      </c>
      <c r="G37" s="123" t="s">
        <v>92</v>
      </c>
      <c r="H37" s="124"/>
      <c r="I37" s="124"/>
      <c r="J37" s="104"/>
      <c r="K37" s="104"/>
      <c r="L37" s="104"/>
      <c r="M37" s="51">
        <f>IF($M$60=0,0,L37/$M$60*100)</f>
        <v>0</v>
      </c>
      <c r="N37" s="52"/>
      <c r="P37" s="140"/>
      <c r="R37" s="72">
        <v>4</v>
      </c>
      <c r="S37" s="72">
        <v>10</v>
      </c>
    </row>
    <row r="38" spans="1:19" ht="14.85" customHeight="1" x14ac:dyDescent="0.2">
      <c r="A38" s="94">
        <v>15</v>
      </c>
      <c r="B38" s="94">
        <v>10</v>
      </c>
      <c r="C38" s="99"/>
      <c r="D38" s="98"/>
      <c r="E38" s="70">
        <v>7</v>
      </c>
      <c r="G38" s="123" t="s">
        <v>92</v>
      </c>
      <c r="H38" s="124"/>
      <c r="I38" s="124"/>
      <c r="J38" s="104"/>
      <c r="K38" s="104"/>
      <c r="L38" s="104"/>
      <c r="M38" s="51">
        <f>IF($M$60=0,0,L38/$M$60*100)</f>
        <v>0</v>
      </c>
      <c r="N38" s="52"/>
      <c r="P38" s="140"/>
      <c r="R38" s="72">
        <v>4</v>
      </c>
      <c r="S38" s="72">
        <v>11</v>
      </c>
    </row>
    <row r="39" spans="1:19" ht="14.85" customHeight="1" x14ac:dyDescent="0.2">
      <c r="A39" s="94">
        <v>15</v>
      </c>
      <c r="B39" s="94">
        <v>15</v>
      </c>
      <c r="C39" s="99"/>
      <c r="D39" s="98"/>
      <c r="E39" s="70">
        <v>2</v>
      </c>
      <c r="G39" s="123" t="s">
        <v>92</v>
      </c>
      <c r="H39" s="124"/>
      <c r="I39" s="124"/>
      <c r="J39" s="104"/>
      <c r="K39" s="104"/>
      <c r="L39" s="104"/>
      <c r="M39" s="51">
        <f>IF($M$60=0,0,L39/$M$60*100)</f>
        <v>0</v>
      </c>
      <c r="N39" s="52"/>
      <c r="P39" s="140"/>
      <c r="R39" s="72">
        <v>4</v>
      </c>
      <c r="S39" s="72">
        <v>12</v>
      </c>
    </row>
    <row r="40" spans="1:19" ht="14.85" customHeight="1" x14ac:dyDescent="0.2">
      <c r="A40" s="94">
        <v>15</v>
      </c>
      <c r="B40" s="94">
        <v>20</v>
      </c>
      <c r="C40" s="99"/>
      <c r="D40" s="98"/>
      <c r="E40" s="70">
        <v>9</v>
      </c>
      <c r="G40" s="123" t="s">
        <v>92</v>
      </c>
      <c r="H40" s="124"/>
      <c r="I40" s="124"/>
      <c r="J40" s="104"/>
      <c r="K40" s="104"/>
      <c r="L40" s="104"/>
      <c r="M40" s="51">
        <f>IF($M$60=0,0,L40/$M$60*100)</f>
        <v>0</v>
      </c>
      <c r="N40" s="52"/>
      <c r="P40" s="140"/>
      <c r="R40" s="72">
        <v>4</v>
      </c>
      <c r="S40" s="72">
        <v>13</v>
      </c>
    </row>
    <row r="41" spans="1:19" ht="14.85" customHeight="1" x14ac:dyDescent="0.2">
      <c r="A41" s="129"/>
      <c r="B41" s="129"/>
      <c r="C41" s="74"/>
      <c r="D41" s="74"/>
      <c r="G41" s="108" t="s">
        <v>113</v>
      </c>
      <c r="H41" s="108"/>
      <c r="I41" s="108"/>
      <c r="J41" s="122"/>
      <c r="M41" s="127"/>
      <c r="N41" s="128"/>
      <c r="P41" s="140"/>
    </row>
    <row r="42" spans="1:19" ht="14.85" customHeight="1" x14ac:dyDescent="0.2">
      <c r="A42" s="129"/>
      <c r="B42" s="129"/>
      <c r="C42" s="74"/>
      <c r="D42" s="74"/>
      <c r="G42" s="103" t="s">
        <v>94</v>
      </c>
      <c r="H42" s="111"/>
      <c r="I42" s="111"/>
      <c r="J42" s="111"/>
      <c r="M42" s="127"/>
      <c r="N42" s="128"/>
      <c r="P42" s="140"/>
    </row>
    <row r="43" spans="1:19" ht="14.85" customHeight="1" x14ac:dyDescent="0.2">
      <c r="A43" s="94">
        <v>20</v>
      </c>
      <c r="B43" s="94" t="s">
        <v>24</v>
      </c>
      <c r="C43" s="99"/>
      <c r="D43" s="98"/>
      <c r="E43" s="70">
        <v>7</v>
      </c>
      <c r="G43" s="123" t="s">
        <v>88</v>
      </c>
      <c r="H43" s="124"/>
      <c r="I43" s="124"/>
      <c r="J43" s="104"/>
      <c r="K43" s="104"/>
      <c r="L43" s="104"/>
      <c r="M43" s="51">
        <f>IF($M$60=0,0,L43/$M$60*100)</f>
        <v>0</v>
      </c>
      <c r="N43" s="52">
        <v>5</v>
      </c>
      <c r="P43" s="140"/>
      <c r="R43" s="72">
        <v>4</v>
      </c>
      <c r="S43" s="72">
        <v>14</v>
      </c>
    </row>
    <row r="44" spans="1:19" ht="14.85" customHeight="1" x14ac:dyDescent="0.2">
      <c r="A44" s="94">
        <v>20</v>
      </c>
      <c r="B44" s="94">
        <v>10</v>
      </c>
      <c r="C44" s="99"/>
      <c r="D44" s="98"/>
      <c r="E44" s="70">
        <v>4</v>
      </c>
      <c r="G44" s="123" t="s">
        <v>88</v>
      </c>
      <c r="H44" s="124"/>
      <c r="I44" s="124"/>
      <c r="J44" s="104"/>
      <c r="K44" s="104"/>
      <c r="L44" s="104"/>
      <c r="M44" s="51">
        <f>IF($M$60=0,0,L44/$M$60*100)</f>
        <v>0</v>
      </c>
      <c r="N44" s="52">
        <v>5</v>
      </c>
      <c r="P44" s="140"/>
      <c r="R44" s="72">
        <v>4</v>
      </c>
      <c r="S44" s="72">
        <v>15</v>
      </c>
    </row>
    <row r="45" spans="1:19" ht="14.85" customHeight="1" x14ac:dyDescent="0.2">
      <c r="A45" s="94">
        <v>20</v>
      </c>
      <c r="B45" s="94">
        <v>15</v>
      </c>
      <c r="C45" s="99"/>
      <c r="D45" s="98"/>
      <c r="E45" s="70">
        <v>9</v>
      </c>
      <c r="G45" s="123" t="s">
        <v>88</v>
      </c>
      <c r="H45" s="124"/>
      <c r="I45" s="124"/>
      <c r="J45" s="104"/>
      <c r="K45" s="104"/>
      <c r="L45" s="104"/>
      <c r="M45" s="51">
        <f>IF($M$60=0,0,L45/$M$60*100)</f>
        <v>0</v>
      </c>
      <c r="N45" s="52">
        <v>5</v>
      </c>
      <c r="P45" s="140"/>
      <c r="R45" s="72">
        <v>4</v>
      </c>
      <c r="S45" s="72">
        <v>16</v>
      </c>
    </row>
    <row r="46" spans="1:19" ht="14.85" customHeight="1" x14ac:dyDescent="0.2">
      <c r="A46" s="129"/>
      <c r="B46" s="129"/>
      <c r="C46" s="74"/>
      <c r="D46" s="74"/>
      <c r="G46" s="103" t="s">
        <v>95</v>
      </c>
      <c r="H46" s="111"/>
      <c r="I46" s="111"/>
      <c r="J46" s="111"/>
      <c r="M46" s="127"/>
      <c r="N46" s="128"/>
      <c r="P46" s="140"/>
    </row>
    <row r="47" spans="1:19" ht="14.85" customHeight="1" x14ac:dyDescent="0.2">
      <c r="A47" s="94">
        <v>25</v>
      </c>
      <c r="B47" s="94" t="s">
        <v>24</v>
      </c>
      <c r="C47" s="99"/>
      <c r="D47" s="98"/>
      <c r="E47" s="70">
        <v>2</v>
      </c>
      <c r="G47" s="123" t="s">
        <v>88</v>
      </c>
      <c r="H47" s="124"/>
      <c r="I47" s="124"/>
      <c r="J47" s="104"/>
      <c r="K47" s="104"/>
      <c r="L47" s="104"/>
      <c r="M47" s="51">
        <f>IF($M$60=0,0,L47/$M$60*100)</f>
        <v>0</v>
      </c>
      <c r="N47" s="52">
        <v>10</v>
      </c>
      <c r="O47" s="130" t="s">
        <v>96</v>
      </c>
      <c r="P47" s="140"/>
      <c r="R47" s="72">
        <v>4</v>
      </c>
      <c r="S47" s="72">
        <v>17</v>
      </c>
    </row>
    <row r="48" spans="1:19" ht="14.85" customHeight="1" x14ac:dyDescent="0.2">
      <c r="A48" s="94">
        <v>25</v>
      </c>
      <c r="B48" s="94">
        <v>10</v>
      </c>
      <c r="C48" s="99"/>
      <c r="D48" s="98"/>
      <c r="E48" s="70">
        <v>9</v>
      </c>
      <c r="G48" s="123" t="s">
        <v>88</v>
      </c>
      <c r="H48" s="124"/>
      <c r="I48" s="124"/>
      <c r="J48" s="104"/>
      <c r="K48" s="104"/>
      <c r="L48" s="104"/>
      <c r="M48" s="51">
        <f>IF($M$60=0,0,L48/$M$60*100)</f>
        <v>0</v>
      </c>
      <c r="N48" s="52">
        <v>10</v>
      </c>
      <c r="O48" s="130" t="s">
        <v>96</v>
      </c>
      <c r="P48" s="140"/>
      <c r="R48" s="72">
        <v>4</v>
      </c>
      <c r="S48" s="72">
        <v>18</v>
      </c>
    </row>
    <row r="49" spans="1:19" ht="14.85" customHeight="1" x14ac:dyDescent="0.2">
      <c r="A49" s="94">
        <v>25</v>
      </c>
      <c r="B49" s="94">
        <v>15</v>
      </c>
      <c r="C49" s="99"/>
      <c r="D49" s="98"/>
      <c r="E49" s="70">
        <v>4</v>
      </c>
      <c r="G49" s="123" t="s">
        <v>88</v>
      </c>
      <c r="H49" s="124"/>
      <c r="I49" s="124"/>
      <c r="J49" s="104"/>
      <c r="K49" s="104"/>
      <c r="L49" s="104"/>
      <c r="M49" s="51">
        <f>IF($M$60=0,0,L49/$M$60*100)</f>
        <v>0</v>
      </c>
      <c r="N49" s="52">
        <v>10</v>
      </c>
      <c r="O49" s="130" t="s">
        <v>96</v>
      </c>
      <c r="P49" s="140"/>
      <c r="R49" s="72">
        <v>4</v>
      </c>
      <c r="S49" s="72">
        <v>19</v>
      </c>
    </row>
    <row r="50" spans="1:19" ht="14.85" customHeight="1" x14ac:dyDescent="0.2">
      <c r="A50" s="129"/>
      <c r="B50" s="129"/>
      <c r="C50" s="74"/>
      <c r="D50" s="74"/>
      <c r="G50" s="103" t="s">
        <v>97</v>
      </c>
      <c r="H50" s="111"/>
      <c r="I50" s="111"/>
      <c r="J50" s="111"/>
      <c r="M50" s="127"/>
      <c r="N50" s="128"/>
      <c r="P50" s="140"/>
    </row>
    <row r="51" spans="1:19" ht="14.85" customHeight="1" x14ac:dyDescent="0.2">
      <c r="A51" s="94">
        <v>30</v>
      </c>
      <c r="B51" s="94" t="s">
        <v>24</v>
      </c>
      <c r="C51" s="99"/>
      <c r="D51" s="98"/>
      <c r="E51" s="70">
        <v>9</v>
      </c>
      <c r="G51" s="123" t="s">
        <v>88</v>
      </c>
      <c r="H51" s="124"/>
      <c r="I51" s="124"/>
      <c r="J51" s="104"/>
      <c r="K51" s="104"/>
      <c r="L51" s="104"/>
      <c r="M51" s="51">
        <f>IF($M$60=0,0,L51/$M$60*100)</f>
        <v>0</v>
      </c>
      <c r="N51" s="52">
        <v>10</v>
      </c>
      <c r="P51" s="140"/>
      <c r="R51" s="72">
        <v>4</v>
      </c>
      <c r="S51" s="72">
        <v>20</v>
      </c>
    </row>
    <row r="52" spans="1:19" ht="14.85" customHeight="1" x14ac:dyDescent="0.2">
      <c r="A52" s="94">
        <v>30</v>
      </c>
      <c r="B52" s="94">
        <v>10</v>
      </c>
      <c r="C52" s="99"/>
      <c r="D52" s="98"/>
      <c r="E52" s="70">
        <v>6</v>
      </c>
      <c r="G52" s="123" t="s">
        <v>88</v>
      </c>
      <c r="H52" s="124"/>
      <c r="I52" s="124"/>
      <c r="J52" s="104"/>
      <c r="K52" s="104"/>
      <c r="L52" s="104"/>
      <c r="M52" s="51">
        <f>IF($M$60=0,0,L52/$M$60*100)</f>
        <v>0</v>
      </c>
      <c r="N52" s="52">
        <v>10</v>
      </c>
      <c r="P52" s="140"/>
      <c r="R52" s="72">
        <v>4</v>
      </c>
      <c r="S52" s="72">
        <v>21</v>
      </c>
    </row>
    <row r="53" spans="1:19" ht="14.85" customHeight="1" x14ac:dyDescent="0.2">
      <c r="A53" s="94">
        <v>30</v>
      </c>
      <c r="B53" s="94">
        <v>15</v>
      </c>
      <c r="C53" s="99"/>
      <c r="D53" s="98"/>
      <c r="E53" s="70">
        <v>1</v>
      </c>
      <c r="G53" s="123" t="s">
        <v>88</v>
      </c>
      <c r="H53" s="124"/>
      <c r="I53" s="124"/>
      <c r="J53" s="104"/>
      <c r="K53" s="104"/>
      <c r="L53" s="104"/>
      <c r="M53" s="51">
        <f>IF($M$60=0,0,L53/$M$60*100)</f>
        <v>0</v>
      </c>
      <c r="N53" s="52">
        <v>10</v>
      </c>
      <c r="P53" s="140"/>
      <c r="R53" s="72">
        <v>4</v>
      </c>
      <c r="S53" s="72">
        <v>22</v>
      </c>
    </row>
    <row r="54" spans="1:19" ht="14.85" customHeight="1" x14ac:dyDescent="0.2">
      <c r="A54" s="129"/>
      <c r="B54" s="129"/>
      <c r="C54" s="74"/>
      <c r="D54" s="74"/>
      <c r="G54" s="108" t="s">
        <v>114</v>
      </c>
      <c r="H54" s="108"/>
      <c r="I54" s="108"/>
      <c r="J54" s="122"/>
      <c r="M54" s="127"/>
      <c r="N54" s="128"/>
      <c r="P54" s="140"/>
    </row>
    <row r="55" spans="1:19" ht="14.85" customHeight="1" x14ac:dyDescent="0.2">
      <c r="A55" s="94">
        <v>35</v>
      </c>
      <c r="B55" s="94" t="s">
        <v>24</v>
      </c>
      <c r="C55" s="99"/>
      <c r="D55" s="98"/>
      <c r="E55" s="70">
        <v>4</v>
      </c>
      <c r="G55" s="123" t="s">
        <v>115</v>
      </c>
      <c r="H55" s="124"/>
      <c r="I55" s="124"/>
      <c r="J55" s="104"/>
      <c r="K55" s="104"/>
      <c r="L55" s="104"/>
      <c r="M55" s="51">
        <f>IF($M$60=0,0,L55/$M$60*100)</f>
        <v>0</v>
      </c>
      <c r="N55" s="52">
        <v>15</v>
      </c>
      <c r="P55" s="140"/>
      <c r="R55" s="72">
        <v>4</v>
      </c>
      <c r="S55" s="72">
        <v>23</v>
      </c>
    </row>
    <row r="56" spans="1:19" ht="14.85" customHeight="1" x14ac:dyDescent="0.2">
      <c r="A56" s="94">
        <v>35</v>
      </c>
      <c r="B56" s="94">
        <v>10</v>
      </c>
      <c r="C56" s="99"/>
      <c r="D56" s="98"/>
      <c r="E56" s="70">
        <v>1</v>
      </c>
      <c r="G56" s="123" t="s">
        <v>115</v>
      </c>
      <c r="H56" s="124"/>
      <c r="I56" s="124"/>
      <c r="J56" s="104"/>
      <c r="K56" s="104"/>
      <c r="L56" s="104"/>
      <c r="M56" s="51">
        <f>IF($M$60=0,0,L56/$M$60*100)</f>
        <v>0</v>
      </c>
      <c r="N56" s="52">
        <v>15</v>
      </c>
      <c r="P56" s="140"/>
      <c r="R56" s="72">
        <v>4</v>
      </c>
      <c r="S56" s="72">
        <v>24</v>
      </c>
    </row>
    <row r="57" spans="1:19" ht="14.85" customHeight="1" x14ac:dyDescent="0.2">
      <c r="A57" s="94">
        <v>35</v>
      </c>
      <c r="B57" s="94">
        <v>15</v>
      </c>
      <c r="C57" s="99"/>
      <c r="D57" s="98"/>
      <c r="E57" s="70">
        <v>6</v>
      </c>
      <c r="G57" s="123" t="s">
        <v>115</v>
      </c>
      <c r="H57" s="124"/>
      <c r="I57" s="124"/>
      <c r="J57" s="104"/>
      <c r="K57" s="104"/>
      <c r="L57" s="104"/>
      <c r="M57" s="51">
        <f>IF($M$60=0,0,L57/$M$60*100)</f>
        <v>0</v>
      </c>
      <c r="N57" s="52">
        <v>15</v>
      </c>
      <c r="P57" s="140"/>
      <c r="R57" s="72">
        <v>4</v>
      </c>
      <c r="S57" s="72">
        <v>25</v>
      </c>
    </row>
    <row r="58" spans="1:19" ht="14.85" customHeight="1" x14ac:dyDescent="0.2">
      <c r="A58" s="94">
        <v>35</v>
      </c>
      <c r="B58" s="94">
        <v>20</v>
      </c>
      <c r="C58" s="99"/>
      <c r="D58" s="98"/>
      <c r="E58" s="70">
        <v>3</v>
      </c>
      <c r="G58" s="123" t="s">
        <v>116</v>
      </c>
      <c r="H58" s="132"/>
      <c r="I58" s="132"/>
      <c r="J58" s="133"/>
      <c r="K58" s="104"/>
      <c r="L58" s="104"/>
      <c r="M58" s="51">
        <f>IF($M$60=0,0,L58/$M$60*100)</f>
        <v>0</v>
      </c>
      <c r="N58" s="52">
        <v>25</v>
      </c>
      <c r="O58" s="130" t="s">
        <v>101</v>
      </c>
    </row>
    <row r="59" spans="1:19" ht="14.85" customHeight="1" x14ac:dyDescent="0.2">
      <c r="A59" s="129"/>
      <c r="B59" s="129"/>
      <c r="M59" s="127"/>
      <c r="N59" s="134"/>
    </row>
    <row r="60" spans="1:19" ht="14.85" customHeight="1" x14ac:dyDescent="0.2">
      <c r="A60" s="94">
        <v>40</v>
      </c>
      <c r="B60" s="94"/>
      <c r="C60" s="99"/>
      <c r="D60" s="98"/>
      <c r="E60" s="70">
        <v>6</v>
      </c>
      <c r="G60" s="123" t="s">
        <v>117</v>
      </c>
      <c r="H60" s="132"/>
      <c r="I60" s="132"/>
      <c r="J60" s="135"/>
      <c r="K60" s="136"/>
      <c r="L60" s="137"/>
      <c r="M60" s="138">
        <f>VO01f!I23</f>
        <v>0</v>
      </c>
      <c r="N60" s="134"/>
    </row>
    <row r="61" spans="1:19" ht="15.95" customHeight="1" x14ac:dyDescent="0.2"/>
    <row r="62" spans="1:19" ht="15.95" customHeight="1" x14ac:dyDescent="0.2">
      <c r="G62" s="70" t="s">
        <v>103</v>
      </c>
    </row>
    <row r="63" spans="1:19" ht="15.95" customHeight="1" x14ac:dyDescent="0.2">
      <c r="G63" s="70" t="s">
        <v>118</v>
      </c>
    </row>
    <row r="64" spans="1:19" ht="15.95" customHeight="1" x14ac:dyDescent="0.2">
      <c r="G64" s="70" t="s">
        <v>119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2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" style="70" customWidth="1"/>
    <col min="7" max="7" width="50.42578125" style="70" customWidth="1"/>
    <col min="8" max="8" width="4.7109375" style="71" customWidth="1"/>
    <col min="9" max="9" width="15" style="70" customWidth="1"/>
    <col min="10" max="10" width="15" style="72" customWidth="1"/>
    <col min="11" max="11" width="15" style="73" customWidth="1"/>
    <col min="12" max="12" width="15" style="72" customWidth="1"/>
    <col min="13" max="13" width="9.140625" style="72"/>
    <col min="14" max="14" width="9.140625" style="72" customWidth="1"/>
    <col min="15" max="16384" width="9.140625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2"/>
      <c r="I4" s="72"/>
      <c r="K4" s="71" t="s">
        <v>2</v>
      </c>
      <c r="L4" s="76">
        <v>40623</v>
      </c>
      <c r="M4" s="141"/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2"/>
      <c r="I5" s="72"/>
      <c r="K5" s="71" t="s">
        <v>3</v>
      </c>
      <c r="L5" s="79"/>
    </row>
    <row r="6" spans="1:13" ht="14.85" customHeight="1" x14ac:dyDescent="0.2">
      <c r="A6" s="80"/>
      <c r="H6" s="72"/>
      <c r="I6" s="72"/>
      <c r="K6" s="71" t="s">
        <v>4</v>
      </c>
      <c r="L6" s="76">
        <v>42735</v>
      </c>
    </row>
    <row r="7" spans="1:13" ht="14.85" customHeight="1" x14ac:dyDescent="0.2">
      <c r="A7" s="72"/>
      <c r="H7" s="72"/>
      <c r="I7" s="72"/>
      <c r="K7" s="71"/>
    </row>
    <row r="8" spans="1:13" ht="14.85" customHeight="1" x14ac:dyDescent="0.2">
      <c r="A8" s="81" t="s">
        <v>5</v>
      </c>
      <c r="H8" s="72"/>
      <c r="I8" s="72"/>
      <c r="K8" s="71"/>
      <c r="L8" s="70"/>
    </row>
    <row r="9" spans="1:13" ht="14.85" customHeight="1" x14ac:dyDescent="0.2">
      <c r="A9" s="72"/>
      <c r="K9" s="221" t="s">
        <v>120</v>
      </c>
      <c r="L9" s="229"/>
    </row>
    <row r="10" spans="1:13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K10" s="230"/>
      <c r="L10" s="231"/>
    </row>
    <row r="11" spans="1:13" ht="29.45" customHeight="1" x14ac:dyDescent="0.2">
      <c r="A11" s="228" t="s">
        <v>9</v>
      </c>
      <c r="B11" s="228"/>
      <c r="C11" s="228"/>
      <c r="D11" s="228"/>
      <c r="E11" s="228"/>
      <c r="F11" s="228"/>
      <c r="G11" s="85" t="s">
        <v>121</v>
      </c>
      <c r="K11" s="230"/>
      <c r="L11" s="231"/>
    </row>
    <row r="12" spans="1:13" ht="14.85" customHeight="1" x14ac:dyDescent="0.2">
      <c r="A12" s="87" t="s">
        <v>11</v>
      </c>
      <c r="G12" s="85" t="s">
        <v>12</v>
      </c>
      <c r="K12" s="232"/>
      <c r="L12" s="233"/>
    </row>
    <row r="13" spans="1:13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3" ht="14.85" customHeight="1" x14ac:dyDescent="0.2">
      <c r="A14" s="87" t="s">
        <v>15</v>
      </c>
      <c r="G14" s="85" t="s">
        <v>16</v>
      </c>
    </row>
    <row r="15" spans="1:13" ht="14.85" customHeight="1" x14ac:dyDescent="0.2">
      <c r="A15" s="80"/>
    </row>
    <row r="16" spans="1:13" ht="14.85" customHeight="1" x14ac:dyDescent="0.2">
      <c r="B16" s="72"/>
      <c r="C16" s="72"/>
      <c r="D16" s="72"/>
      <c r="E16" s="72"/>
      <c r="F16" s="72"/>
      <c r="G16" s="72"/>
    </row>
    <row r="17" spans="1:16" ht="14.85" customHeight="1" x14ac:dyDescent="0.2"/>
    <row r="18" spans="1:16" ht="14.85" customHeight="1" x14ac:dyDescent="0.2">
      <c r="A18" s="92" t="s">
        <v>122</v>
      </c>
      <c r="I18" s="72"/>
    </row>
    <row r="19" spans="1:16" ht="14.85" customHeight="1" x14ac:dyDescent="0.2">
      <c r="A19" s="72"/>
      <c r="B19" s="72"/>
      <c r="C19" s="72"/>
      <c r="D19" s="72"/>
      <c r="E19" s="72"/>
      <c r="H19" s="142"/>
      <c r="I19" s="72"/>
      <c r="J19" s="22"/>
      <c r="K19" s="143"/>
      <c r="L19" s="143"/>
    </row>
    <row r="20" spans="1:16" ht="29.45" customHeight="1" x14ac:dyDescent="0.2">
      <c r="A20" s="72"/>
      <c r="B20" s="72"/>
      <c r="C20" s="72"/>
      <c r="D20" s="72"/>
      <c r="E20" s="72"/>
      <c r="H20" s="142"/>
      <c r="I20" s="93" t="s">
        <v>123</v>
      </c>
      <c r="J20" s="93" t="s">
        <v>124</v>
      </c>
      <c r="K20" s="93" t="s">
        <v>125</v>
      </c>
      <c r="L20" s="93" t="s">
        <v>126</v>
      </c>
    </row>
    <row r="21" spans="1:16" ht="14.85" customHeight="1" x14ac:dyDescent="0.2">
      <c r="A21" s="74" t="s">
        <v>22</v>
      </c>
      <c r="B21" s="74"/>
      <c r="C21" s="74"/>
      <c r="D21" s="74"/>
      <c r="E21" s="74" t="s">
        <v>23</v>
      </c>
      <c r="H21" s="142"/>
      <c r="I21" s="144">
        <v>10</v>
      </c>
      <c r="J21" s="144">
        <v>15</v>
      </c>
      <c r="K21" s="144">
        <v>20</v>
      </c>
      <c r="L21" s="144">
        <v>25</v>
      </c>
    </row>
    <row r="22" spans="1:16" ht="14.85" customHeight="1" x14ac:dyDescent="0.2">
      <c r="A22" s="94">
        <v>10</v>
      </c>
      <c r="B22" s="97"/>
      <c r="C22" s="97"/>
      <c r="D22" s="145"/>
      <c r="E22" s="99">
        <v>7</v>
      </c>
      <c r="G22" s="146" t="s">
        <v>127</v>
      </c>
      <c r="H22" s="147"/>
      <c r="I22" s="148">
        <f>I23+I28+I34</f>
        <v>0</v>
      </c>
      <c r="J22" s="148">
        <f>J23+J28+J34</f>
        <v>0</v>
      </c>
      <c r="K22" s="148">
        <f>IF(I22&lt;J22,0,I22-J22)</f>
        <v>0</v>
      </c>
      <c r="L22" s="148">
        <f>IF(I22&lt;J22,J22-I22,0)</f>
        <v>0</v>
      </c>
      <c r="O22" s="149"/>
      <c r="P22" s="149"/>
    </row>
    <row r="23" spans="1:16" ht="14.85" customHeight="1" x14ac:dyDescent="0.2">
      <c r="A23" s="94">
        <v>10</v>
      </c>
      <c r="B23" s="94">
        <v>10</v>
      </c>
      <c r="C23" s="97"/>
      <c r="D23" s="145"/>
      <c r="E23" s="99">
        <v>8</v>
      </c>
      <c r="G23" s="150" t="s">
        <v>128</v>
      </c>
      <c r="H23" s="147"/>
      <c r="I23" s="148">
        <f>SUM(I24:I27)</f>
        <v>0</v>
      </c>
      <c r="J23" s="148">
        <f>SUM(J24:J27)</f>
        <v>0</v>
      </c>
      <c r="K23" s="148">
        <f t="shared" ref="K23:K40" si="0">IF(I23&lt;J23,0,I23-J23)</f>
        <v>0</v>
      </c>
      <c r="L23" s="148">
        <f t="shared" ref="L23:L40" si="1">IF(I23&lt;J23,J23-I23,0)</f>
        <v>0</v>
      </c>
      <c r="O23" s="149"/>
      <c r="P23" s="149"/>
    </row>
    <row r="24" spans="1:16" ht="14.85" customHeight="1" x14ac:dyDescent="0.2">
      <c r="A24" s="94">
        <v>10</v>
      </c>
      <c r="B24" s="94">
        <v>10</v>
      </c>
      <c r="C24" s="94" t="s">
        <v>24</v>
      </c>
      <c r="D24" s="145"/>
      <c r="E24" s="99">
        <v>9</v>
      </c>
      <c r="F24" s="72"/>
      <c r="G24" s="151" t="s">
        <v>129</v>
      </c>
      <c r="H24" s="152"/>
      <c r="I24" s="104"/>
      <c r="J24" s="104"/>
      <c r="K24" s="148">
        <f t="shared" si="0"/>
        <v>0</v>
      </c>
      <c r="L24" s="148">
        <f t="shared" si="1"/>
        <v>0</v>
      </c>
      <c r="O24" s="149"/>
      <c r="P24" s="149"/>
    </row>
    <row r="25" spans="1:16" ht="14.85" customHeight="1" x14ac:dyDescent="0.2">
      <c r="A25" s="94">
        <v>10</v>
      </c>
      <c r="B25" s="94">
        <v>10</v>
      </c>
      <c r="C25" s="97">
        <v>10</v>
      </c>
      <c r="D25" s="145"/>
      <c r="E25" s="99">
        <v>9</v>
      </c>
      <c r="G25" s="151" t="s">
        <v>130</v>
      </c>
      <c r="H25" s="147"/>
      <c r="I25" s="104"/>
      <c r="J25" s="104"/>
      <c r="K25" s="148">
        <f t="shared" si="0"/>
        <v>0</v>
      </c>
      <c r="L25" s="148">
        <f t="shared" si="1"/>
        <v>0</v>
      </c>
      <c r="O25" s="149"/>
      <c r="P25" s="149"/>
    </row>
    <row r="26" spans="1:16" ht="14.85" customHeight="1" x14ac:dyDescent="0.2">
      <c r="A26" s="94">
        <v>10</v>
      </c>
      <c r="B26" s="94">
        <v>10</v>
      </c>
      <c r="C26" s="97">
        <v>15</v>
      </c>
      <c r="D26" s="145"/>
      <c r="E26" s="99">
        <v>0</v>
      </c>
      <c r="G26" s="151" t="s">
        <v>131</v>
      </c>
      <c r="H26" s="147"/>
      <c r="I26" s="104"/>
      <c r="J26" s="104"/>
      <c r="K26" s="148">
        <f t="shared" si="0"/>
        <v>0</v>
      </c>
      <c r="L26" s="148">
        <f t="shared" si="1"/>
        <v>0</v>
      </c>
      <c r="O26" s="149"/>
      <c r="P26" s="149"/>
    </row>
    <row r="27" spans="1:16" ht="14.85" customHeight="1" x14ac:dyDescent="0.2">
      <c r="A27" s="94">
        <v>10</v>
      </c>
      <c r="B27" s="94">
        <v>10</v>
      </c>
      <c r="C27" s="97">
        <v>20</v>
      </c>
      <c r="D27" s="145"/>
      <c r="E27" s="99">
        <v>0</v>
      </c>
      <c r="G27" s="151" t="s">
        <v>132</v>
      </c>
      <c r="H27" s="147"/>
      <c r="I27" s="104"/>
      <c r="J27" s="104"/>
      <c r="K27" s="148">
        <f t="shared" si="0"/>
        <v>0</v>
      </c>
      <c r="L27" s="148">
        <f t="shared" si="1"/>
        <v>0</v>
      </c>
      <c r="O27" s="149"/>
      <c r="P27" s="149"/>
    </row>
    <row r="28" spans="1:16" ht="14.85" customHeight="1" x14ac:dyDescent="0.2">
      <c r="A28" s="94">
        <v>10</v>
      </c>
      <c r="B28" s="94">
        <v>15</v>
      </c>
      <c r="C28" s="94"/>
      <c r="D28" s="145"/>
      <c r="E28" s="99">
        <v>9</v>
      </c>
      <c r="G28" s="150" t="s">
        <v>133</v>
      </c>
      <c r="H28" s="147"/>
      <c r="I28" s="148">
        <f>SUM(I29:I33)</f>
        <v>0</v>
      </c>
      <c r="J28" s="148">
        <f>SUM(J29:J33)</f>
        <v>0</v>
      </c>
      <c r="K28" s="148">
        <f t="shared" si="0"/>
        <v>0</v>
      </c>
      <c r="L28" s="148">
        <f t="shared" si="1"/>
        <v>0</v>
      </c>
      <c r="O28" s="149"/>
      <c r="P28" s="149"/>
    </row>
    <row r="29" spans="1:16" ht="14.85" customHeight="1" x14ac:dyDescent="0.2">
      <c r="A29" s="94">
        <v>10</v>
      </c>
      <c r="B29" s="94">
        <v>15</v>
      </c>
      <c r="C29" s="94" t="s">
        <v>24</v>
      </c>
      <c r="D29" s="145"/>
      <c r="E29" s="99">
        <v>0</v>
      </c>
      <c r="G29" s="151" t="s">
        <v>134</v>
      </c>
      <c r="H29" s="147"/>
      <c r="I29" s="104"/>
      <c r="J29" s="104"/>
      <c r="K29" s="148">
        <f t="shared" si="0"/>
        <v>0</v>
      </c>
      <c r="L29" s="148">
        <f t="shared" si="1"/>
        <v>0</v>
      </c>
      <c r="O29" s="149"/>
      <c r="P29" s="149"/>
    </row>
    <row r="30" spans="1:16" ht="14.65" customHeight="1" x14ac:dyDescent="0.2">
      <c r="A30" s="94">
        <v>10</v>
      </c>
      <c r="B30" s="94">
        <v>15</v>
      </c>
      <c r="C30" s="97">
        <v>10</v>
      </c>
      <c r="D30" s="145"/>
      <c r="E30" s="99">
        <v>0</v>
      </c>
      <c r="G30" s="151" t="s">
        <v>135</v>
      </c>
      <c r="H30" s="147"/>
      <c r="I30" s="104"/>
      <c r="J30" s="104"/>
      <c r="K30" s="148">
        <f t="shared" si="0"/>
        <v>0</v>
      </c>
      <c r="L30" s="148">
        <f t="shared" si="1"/>
        <v>0</v>
      </c>
      <c r="O30" s="149"/>
      <c r="P30" s="149"/>
    </row>
    <row r="31" spans="1:16" ht="14.85" customHeight="1" x14ac:dyDescent="0.2">
      <c r="A31" s="94">
        <v>10</v>
      </c>
      <c r="B31" s="94">
        <v>15</v>
      </c>
      <c r="C31" s="97">
        <v>15</v>
      </c>
      <c r="D31" s="145"/>
      <c r="E31" s="99">
        <v>1</v>
      </c>
      <c r="G31" s="151" t="s">
        <v>136</v>
      </c>
      <c r="H31" s="147"/>
      <c r="I31" s="104"/>
      <c r="J31" s="104"/>
      <c r="K31" s="148">
        <f t="shared" si="0"/>
        <v>0</v>
      </c>
      <c r="L31" s="148">
        <f t="shared" si="1"/>
        <v>0</v>
      </c>
      <c r="O31" s="149"/>
      <c r="P31" s="149"/>
    </row>
    <row r="32" spans="1:16" ht="14.85" customHeight="1" x14ac:dyDescent="0.2">
      <c r="A32" s="94">
        <v>10</v>
      </c>
      <c r="B32" s="94">
        <v>15</v>
      </c>
      <c r="C32" s="97">
        <v>20</v>
      </c>
      <c r="D32" s="145"/>
      <c r="E32" s="99">
        <v>1</v>
      </c>
      <c r="G32" s="151" t="s">
        <v>137</v>
      </c>
      <c r="H32" s="147"/>
      <c r="I32" s="104"/>
      <c r="J32" s="104"/>
      <c r="K32" s="148">
        <f t="shared" si="0"/>
        <v>0</v>
      </c>
      <c r="L32" s="148">
        <f t="shared" si="1"/>
        <v>0</v>
      </c>
      <c r="P32" s="149"/>
    </row>
    <row r="33" spans="1:16" ht="14.85" customHeight="1" x14ac:dyDescent="0.2">
      <c r="A33" s="94">
        <v>10</v>
      </c>
      <c r="B33" s="94">
        <v>15</v>
      </c>
      <c r="C33" s="97">
        <v>25</v>
      </c>
      <c r="D33" s="145"/>
      <c r="E33" s="99">
        <v>2</v>
      </c>
      <c r="G33" s="151" t="s">
        <v>138</v>
      </c>
      <c r="H33" s="147"/>
      <c r="I33" s="104"/>
      <c r="J33" s="104"/>
      <c r="K33" s="148">
        <f t="shared" si="0"/>
        <v>0</v>
      </c>
      <c r="L33" s="148">
        <f t="shared" si="1"/>
        <v>0</v>
      </c>
      <c r="O33" s="149"/>
      <c r="P33" s="149"/>
    </row>
    <row r="34" spans="1:16" ht="14.85" customHeight="1" x14ac:dyDescent="0.2">
      <c r="A34" s="94">
        <v>10</v>
      </c>
      <c r="B34" s="94">
        <v>20</v>
      </c>
      <c r="C34" s="94"/>
      <c r="D34" s="145"/>
      <c r="E34" s="99">
        <v>9</v>
      </c>
      <c r="G34" s="150" t="s">
        <v>139</v>
      </c>
      <c r="H34" s="147"/>
      <c r="I34" s="148">
        <f>SUM(I35:I40)</f>
        <v>0</v>
      </c>
      <c r="J34" s="148">
        <f>SUM(J35:J40)</f>
        <v>0</v>
      </c>
      <c r="K34" s="148">
        <f t="shared" si="0"/>
        <v>0</v>
      </c>
      <c r="L34" s="148">
        <f t="shared" si="1"/>
        <v>0</v>
      </c>
      <c r="O34" s="149"/>
      <c r="P34" s="149"/>
    </row>
    <row r="35" spans="1:16" ht="14.85" customHeight="1" x14ac:dyDescent="0.2">
      <c r="A35" s="94">
        <v>10</v>
      </c>
      <c r="B35" s="94">
        <v>20</v>
      </c>
      <c r="C35" s="94" t="s">
        <v>24</v>
      </c>
      <c r="D35" s="145"/>
      <c r="E35" s="99">
        <v>0</v>
      </c>
      <c r="G35" s="151" t="s">
        <v>76</v>
      </c>
      <c r="H35" s="147"/>
      <c r="I35" s="104"/>
      <c r="J35" s="104"/>
      <c r="K35" s="148">
        <f t="shared" si="0"/>
        <v>0</v>
      </c>
      <c r="L35" s="148">
        <f t="shared" si="1"/>
        <v>0</v>
      </c>
    </row>
    <row r="36" spans="1:16" ht="14.85" customHeight="1" x14ac:dyDescent="0.2">
      <c r="A36" s="94">
        <v>10</v>
      </c>
      <c r="B36" s="94">
        <v>20</v>
      </c>
      <c r="C36" s="97">
        <v>10</v>
      </c>
      <c r="D36" s="145"/>
      <c r="E36" s="99">
        <v>0</v>
      </c>
      <c r="G36" s="151" t="s">
        <v>140</v>
      </c>
      <c r="H36" s="147"/>
      <c r="I36" s="104"/>
      <c r="J36" s="104"/>
      <c r="K36" s="148">
        <f t="shared" si="0"/>
        <v>0</v>
      </c>
      <c r="L36" s="148">
        <f t="shared" si="1"/>
        <v>0</v>
      </c>
      <c r="O36" s="149"/>
      <c r="P36" s="149"/>
    </row>
    <row r="37" spans="1:16" ht="14.85" customHeight="1" x14ac:dyDescent="0.2">
      <c r="A37" s="94">
        <v>10</v>
      </c>
      <c r="B37" s="94">
        <v>20</v>
      </c>
      <c r="C37" s="97">
        <v>20</v>
      </c>
      <c r="D37" s="145"/>
      <c r="E37" s="99">
        <v>1</v>
      </c>
      <c r="G37" s="151" t="s">
        <v>141</v>
      </c>
      <c r="H37" s="147"/>
      <c r="I37" s="104"/>
      <c r="J37" s="104"/>
      <c r="K37" s="148">
        <f t="shared" si="0"/>
        <v>0</v>
      </c>
      <c r="L37" s="148">
        <f t="shared" si="1"/>
        <v>0</v>
      </c>
      <c r="O37" s="149"/>
      <c r="P37" s="149"/>
    </row>
    <row r="38" spans="1:16" ht="14.85" customHeight="1" x14ac:dyDescent="0.2">
      <c r="A38" s="94">
        <v>10</v>
      </c>
      <c r="B38" s="94">
        <v>20</v>
      </c>
      <c r="C38" s="97">
        <v>25</v>
      </c>
      <c r="D38" s="145"/>
      <c r="E38" s="99">
        <v>2</v>
      </c>
      <c r="G38" s="151" t="s">
        <v>142</v>
      </c>
      <c r="H38" s="147"/>
      <c r="I38" s="104"/>
      <c r="J38" s="104"/>
      <c r="K38" s="148">
        <f t="shared" si="0"/>
        <v>0</v>
      </c>
      <c r="L38" s="148">
        <f t="shared" si="1"/>
        <v>0</v>
      </c>
      <c r="O38" s="149"/>
      <c r="P38" s="149"/>
    </row>
    <row r="39" spans="1:16" ht="14.85" customHeight="1" x14ac:dyDescent="0.2">
      <c r="A39" s="94">
        <v>10</v>
      </c>
      <c r="B39" s="94">
        <v>20</v>
      </c>
      <c r="C39" s="97">
        <v>30</v>
      </c>
      <c r="D39" s="145"/>
      <c r="E39" s="99">
        <v>2</v>
      </c>
      <c r="G39" s="151" t="s">
        <v>143</v>
      </c>
      <c r="H39" s="147"/>
      <c r="I39" s="104"/>
      <c r="J39" s="104"/>
      <c r="K39" s="148">
        <f t="shared" si="0"/>
        <v>0</v>
      </c>
      <c r="L39" s="148">
        <f t="shared" si="1"/>
        <v>0</v>
      </c>
      <c r="O39" s="149"/>
      <c r="P39" s="149"/>
    </row>
    <row r="40" spans="1:16" ht="14.85" customHeight="1" x14ac:dyDescent="0.2">
      <c r="A40" s="94">
        <v>10</v>
      </c>
      <c r="B40" s="94">
        <v>20</v>
      </c>
      <c r="C40" s="97">
        <v>35</v>
      </c>
      <c r="D40" s="145"/>
      <c r="E40" s="99">
        <v>3</v>
      </c>
      <c r="G40" s="151" t="s">
        <v>144</v>
      </c>
      <c r="H40" s="147"/>
      <c r="I40" s="104"/>
      <c r="J40" s="104"/>
      <c r="K40" s="148">
        <f t="shared" si="0"/>
        <v>0</v>
      </c>
      <c r="L40" s="148">
        <f t="shared" si="1"/>
        <v>0</v>
      </c>
      <c r="O40" s="149"/>
      <c r="P40" s="149"/>
    </row>
    <row r="41" spans="1:16" ht="14.85" customHeight="1" x14ac:dyDescent="0.2">
      <c r="A41" s="129"/>
      <c r="B41" s="129"/>
      <c r="C41" s="129"/>
      <c r="G41" s="72"/>
      <c r="H41" s="147"/>
      <c r="J41" s="70"/>
      <c r="K41" s="153"/>
      <c r="L41" s="153"/>
      <c r="O41" s="149"/>
      <c r="P41" s="149"/>
    </row>
    <row r="42" spans="1:16" ht="14.85" customHeight="1" x14ac:dyDescent="0.2">
      <c r="A42" s="94">
        <v>15</v>
      </c>
      <c r="B42" s="94"/>
      <c r="C42" s="97"/>
      <c r="D42" s="145"/>
      <c r="E42" s="99">
        <v>8</v>
      </c>
      <c r="G42" s="146" t="s">
        <v>145</v>
      </c>
      <c r="H42" s="147"/>
      <c r="I42" s="154">
        <f>I22-J22</f>
        <v>0</v>
      </c>
      <c r="J42" s="155"/>
      <c r="K42" s="156"/>
      <c r="L42" s="157"/>
      <c r="O42" s="149"/>
      <c r="P42" s="149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/>
  </sheetViews>
  <sheetFormatPr defaultRowHeight="14.85" customHeight="1" x14ac:dyDescent="0.2"/>
  <cols>
    <col min="1" max="5" width="3" style="70" customWidth="1"/>
    <col min="6" max="6" width="12" style="70" customWidth="1"/>
    <col min="7" max="7" width="55.140625" style="70" customWidth="1"/>
    <col min="8" max="8" width="9.7109375" style="70" customWidth="1"/>
    <col min="9" max="9" width="12.7109375" style="71" customWidth="1"/>
    <col min="10" max="10" width="14.7109375" style="70" customWidth="1"/>
    <col min="11" max="11" width="14.7109375" style="72" customWidth="1"/>
    <col min="12" max="12" width="14.7109375" style="73" customWidth="1"/>
    <col min="13" max="16" width="14.7109375" style="72" customWidth="1"/>
    <col min="17" max="16384" width="9.140625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4" spans="1:13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  <c r="M4" s="141"/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3" ht="14.85" customHeight="1" x14ac:dyDescent="0.2">
      <c r="A6" s="80"/>
      <c r="H6" s="71" t="s">
        <v>4</v>
      </c>
      <c r="I6" s="76">
        <v>42735</v>
      </c>
    </row>
    <row r="7" spans="1:13" ht="14.85" customHeight="1" x14ac:dyDescent="0.2">
      <c r="A7" s="72"/>
      <c r="H7" s="71"/>
      <c r="I7" s="72"/>
    </row>
    <row r="8" spans="1:13" ht="14.85" customHeight="1" x14ac:dyDescent="0.2">
      <c r="A8" s="81" t="s">
        <v>5</v>
      </c>
      <c r="H8" s="71"/>
      <c r="I8" s="70"/>
    </row>
    <row r="9" spans="1:13" ht="14.85" customHeight="1" x14ac:dyDescent="0.2">
      <c r="A9" s="72"/>
      <c r="H9" s="234" t="s">
        <v>146</v>
      </c>
      <c r="I9" s="235"/>
    </row>
    <row r="10" spans="1:13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36"/>
      <c r="I10" s="237"/>
    </row>
    <row r="11" spans="1:13" ht="26.65" customHeight="1" x14ac:dyDescent="0.2">
      <c r="A11" s="228" t="s">
        <v>9</v>
      </c>
      <c r="B11" s="228"/>
      <c r="C11" s="228"/>
      <c r="D11" s="228"/>
      <c r="E11" s="228"/>
      <c r="F11" s="228"/>
      <c r="G11" s="158" t="s">
        <v>147</v>
      </c>
      <c r="H11" s="236"/>
      <c r="I11" s="237"/>
    </row>
    <row r="12" spans="1:13" ht="14.85" customHeight="1" x14ac:dyDescent="0.2">
      <c r="A12" s="87" t="s">
        <v>11</v>
      </c>
      <c r="G12" s="85" t="s">
        <v>12</v>
      </c>
      <c r="H12" s="238"/>
      <c r="I12" s="239"/>
    </row>
    <row r="13" spans="1:13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I13" s="116"/>
      <c r="J13" s="116"/>
    </row>
    <row r="14" spans="1:13" ht="14.85" customHeight="1" x14ac:dyDescent="0.2">
      <c r="A14" s="87" t="s">
        <v>15</v>
      </c>
      <c r="G14" s="85" t="s">
        <v>16</v>
      </c>
      <c r="H14" s="85"/>
    </row>
    <row r="15" spans="1:13" ht="14.85" customHeight="1" x14ac:dyDescent="0.2">
      <c r="A15" s="80"/>
    </row>
    <row r="16" spans="1:13" ht="14.85" customHeight="1" x14ac:dyDescent="0.2">
      <c r="B16" s="72"/>
      <c r="C16" s="72"/>
      <c r="D16" s="72"/>
      <c r="E16" s="72"/>
      <c r="F16" s="72"/>
      <c r="G16" s="72"/>
      <c r="H16" s="72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2" t="s">
        <v>148</v>
      </c>
      <c r="H18" s="142"/>
      <c r="J18" s="22"/>
      <c r="K18" s="22"/>
      <c r="L18" s="22"/>
      <c r="M18" s="22"/>
    </row>
    <row r="19" spans="1:16" ht="16.7" customHeight="1" x14ac:dyDescent="0.2">
      <c r="A19" s="72"/>
      <c r="B19" s="72"/>
      <c r="C19" s="72"/>
      <c r="D19" s="72"/>
      <c r="E19" s="72"/>
      <c r="H19" s="142"/>
      <c r="I19" s="159" t="s">
        <v>0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70" t="s">
        <v>22</v>
      </c>
      <c r="E20" s="70" t="s">
        <v>23</v>
      </c>
      <c r="H20" s="142"/>
      <c r="I20" s="144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4" t="s">
        <v>24</v>
      </c>
      <c r="B21" s="131"/>
      <c r="C21" s="131"/>
      <c r="D21" s="71"/>
      <c r="E21" s="79">
        <v>9</v>
      </c>
      <c r="F21" s="72"/>
      <c r="G21" s="160" t="s">
        <v>149</v>
      </c>
      <c r="H21" s="142"/>
      <c r="I21" s="104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4">
        <v>10</v>
      </c>
      <c r="B22" s="131"/>
      <c r="C22" s="131"/>
      <c r="D22" s="71"/>
      <c r="E22" s="79">
        <v>9</v>
      </c>
      <c r="F22" s="72"/>
      <c r="G22" s="161" t="s">
        <v>150</v>
      </c>
      <c r="H22" s="142"/>
      <c r="I22" s="104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4">
        <v>15</v>
      </c>
      <c r="B23" s="131"/>
      <c r="C23" s="131"/>
      <c r="D23" s="71"/>
      <c r="E23" s="79">
        <v>0</v>
      </c>
      <c r="F23" s="72"/>
      <c r="G23" s="161" t="s">
        <v>151</v>
      </c>
      <c r="H23" s="142"/>
      <c r="I23" s="104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4">
        <v>20</v>
      </c>
      <c r="B24" s="131"/>
      <c r="C24" s="131"/>
      <c r="D24" s="71"/>
      <c r="E24" s="79">
        <v>0</v>
      </c>
      <c r="F24" s="22"/>
      <c r="G24" s="85" t="s">
        <v>152</v>
      </c>
      <c r="H24" s="22"/>
      <c r="I24" s="104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4">
        <v>25</v>
      </c>
      <c r="B25" s="131"/>
      <c r="C25" s="131"/>
      <c r="D25" s="71"/>
      <c r="E25" s="79">
        <v>1</v>
      </c>
      <c r="F25" s="22"/>
      <c r="G25" s="162" t="s">
        <v>153</v>
      </c>
      <c r="H25" s="22"/>
      <c r="I25" s="104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4">
        <v>30</v>
      </c>
      <c r="B26" s="131"/>
      <c r="C26" s="131"/>
      <c r="D26" s="71"/>
      <c r="E26" s="79">
        <v>1</v>
      </c>
      <c r="F26" s="22"/>
      <c r="G26" s="85" t="s">
        <v>154</v>
      </c>
      <c r="H26" s="71"/>
      <c r="I26" s="104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4">
        <v>35</v>
      </c>
      <c r="B27" s="131"/>
      <c r="C27" s="131"/>
      <c r="D27" s="71"/>
      <c r="E27" s="79">
        <v>2</v>
      </c>
      <c r="F27" s="22"/>
      <c r="G27" s="163" t="s">
        <v>155</v>
      </c>
      <c r="H27" s="164"/>
      <c r="I27" s="165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4">
        <v>40</v>
      </c>
      <c r="B28" s="131"/>
      <c r="C28" s="131"/>
      <c r="D28" s="71"/>
      <c r="E28" s="79">
        <v>2</v>
      </c>
      <c r="G28" s="162" t="s">
        <v>156</v>
      </c>
      <c r="H28" s="22"/>
      <c r="I28" s="104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4">
        <v>45</v>
      </c>
      <c r="B29" s="131"/>
      <c r="C29" s="131"/>
      <c r="D29" s="71"/>
      <c r="E29" s="79">
        <v>3</v>
      </c>
      <c r="F29" s="22"/>
      <c r="G29" s="85" t="s">
        <v>157</v>
      </c>
      <c r="H29" s="71"/>
      <c r="I29" s="104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4">
        <v>50</v>
      </c>
      <c r="B30" s="131"/>
      <c r="C30" s="131"/>
      <c r="D30" s="71"/>
      <c r="E30" s="79">
        <v>3</v>
      </c>
      <c r="F30" s="22"/>
      <c r="G30" s="85" t="s">
        <v>158</v>
      </c>
      <c r="H30" s="71"/>
      <c r="I30" s="166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4">
        <v>55</v>
      </c>
      <c r="B31" s="131"/>
      <c r="C31" s="131"/>
      <c r="D31" s="71"/>
      <c r="E31" s="79">
        <v>4</v>
      </c>
      <c r="F31" s="22"/>
      <c r="G31" s="85" t="s">
        <v>159</v>
      </c>
      <c r="H31" s="22"/>
      <c r="I31" s="104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4">
        <v>60</v>
      </c>
      <c r="B32" s="131"/>
      <c r="C32" s="131"/>
      <c r="D32" s="71"/>
      <c r="E32" s="79">
        <v>4</v>
      </c>
      <c r="F32" s="22"/>
      <c r="G32" s="85" t="s">
        <v>160</v>
      </c>
      <c r="H32" s="71"/>
      <c r="I32" s="104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4">
        <v>65</v>
      </c>
      <c r="B33" s="131"/>
      <c r="C33" s="131"/>
      <c r="D33" s="71"/>
      <c r="E33" s="79">
        <v>5</v>
      </c>
      <c r="F33" s="22"/>
      <c r="G33" s="85" t="s">
        <v>161</v>
      </c>
      <c r="H33" s="71"/>
      <c r="I33" s="104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4">
        <v>70</v>
      </c>
      <c r="B34" s="131"/>
      <c r="C34" s="131"/>
      <c r="D34" s="71"/>
      <c r="E34" s="79">
        <v>5</v>
      </c>
      <c r="F34" s="22"/>
      <c r="G34" s="85" t="s">
        <v>162</v>
      </c>
      <c r="H34" s="71"/>
      <c r="I34" s="104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4">
        <v>75</v>
      </c>
      <c r="B35" s="131"/>
      <c r="C35" s="131"/>
      <c r="D35" s="71"/>
      <c r="E35" s="79">
        <v>6</v>
      </c>
      <c r="F35" s="22"/>
      <c r="G35" s="85" t="s">
        <v>163</v>
      </c>
      <c r="H35" s="71"/>
      <c r="I35" s="104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4">
        <v>80</v>
      </c>
      <c r="B36" s="131"/>
      <c r="C36" s="131"/>
      <c r="D36" s="71"/>
      <c r="E36" s="79">
        <v>6</v>
      </c>
      <c r="F36" s="22"/>
      <c r="G36" s="85" t="s">
        <v>164</v>
      </c>
      <c r="H36" s="71"/>
      <c r="I36" s="104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4">
        <v>85</v>
      </c>
      <c r="B37" s="131"/>
      <c r="C37" s="131"/>
      <c r="D37" s="71"/>
      <c r="E37" s="79">
        <v>7</v>
      </c>
      <c r="G37" s="85" t="s">
        <v>165</v>
      </c>
      <c r="H37" s="71"/>
      <c r="I37" s="104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4">
        <v>90</v>
      </c>
      <c r="B38" s="131"/>
      <c r="C38" s="131"/>
      <c r="D38" s="71"/>
      <c r="E38" s="79">
        <v>7</v>
      </c>
      <c r="G38" s="167" t="s">
        <v>166</v>
      </c>
      <c r="H38" s="71"/>
      <c r="I38" s="166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4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48.7109375" style="70" customWidth="1"/>
    <col min="8" max="8" width="10.570312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43555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168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7"/>
      <c r="C21" s="97"/>
      <c r="D21" s="71"/>
      <c r="E21" s="79">
        <v>7</v>
      </c>
      <c r="F21" s="72"/>
      <c r="G21" s="146" t="s">
        <v>156</v>
      </c>
      <c r="H21" s="168"/>
      <c r="I21" s="110">
        <f>I22+I23+I26+I27</f>
        <v>0</v>
      </c>
      <c r="J21" s="82"/>
    </row>
    <row r="22" spans="1:13" ht="14.85" customHeight="1" x14ac:dyDescent="0.2">
      <c r="A22" s="94">
        <v>10</v>
      </c>
      <c r="B22" s="94"/>
      <c r="C22" s="97"/>
      <c r="D22" s="71"/>
      <c r="E22" s="79">
        <v>4</v>
      </c>
      <c r="F22" s="72"/>
      <c r="G22" s="85" t="s">
        <v>170</v>
      </c>
      <c r="H22" s="168"/>
      <c r="I22" s="104"/>
      <c r="J22" s="82"/>
      <c r="K22" s="170"/>
    </row>
    <row r="23" spans="1:13" ht="14.85" customHeight="1" x14ac:dyDescent="0.2">
      <c r="A23" s="94">
        <v>15</v>
      </c>
      <c r="B23" s="94"/>
      <c r="C23" s="94"/>
      <c r="D23" s="71"/>
      <c r="E23" s="79">
        <v>9</v>
      </c>
      <c r="F23" s="72"/>
      <c r="G23" s="85" t="s">
        <v>171</v>
      </c>
      <c r="H23" s="168"/>
      <c r="I23" s="110">
        <f>I24+I25</f>
        <v>0</v>
      </c>
      <c r="J23" s="82"/>
      <c r="K23" s="170"/>
    </row>
    <row r="24" spans="1:13" ht="14.85" customHeight="1" x14ac:dyDescent="0.2">
      <c r="A24" s="94">
        <v>15</v>
      </c>
      <c r="B24" s="94" t="s">
        <v>24</v>
      </c>
      <c r="C24" s="94"/>
      <c r="D24" s="71"/>
      <c r="E24" s="79">
        <v>4</v>
      </c>
      <c r="F24" s="72"/>
      <c r="G24" s="171" t="s">
        <v>172</v>
      </c>
      <c r="H24" s="168"/>
      <c r="I24" s="104"/>
      <c r="J24" s="82"/>
      <c r="K24" s="170"/>
    </row>
    <row r="25" spans="1:13" ht="14.85" customHeight="1" x14ac:dyDescent="0.2">
      <c r="A25" s="94">
        <v>15</v>
      </c>
      <c r="B25" s="97">
        <v>10</v>
      </c>
      <c r="C25" s="97"/>
      <c r="D25" s="71"/>
      <c r="E25" s="79">
        <v>1</v>
      </c>
      <c r="F25" s="120"/>
      <c r="G25" s="171" t="s">
        <v>173</v>
      </c>
      <c r="H25" s="172"/>
      <c r="I25" s="104"/>
      <c r="J25" s="82"/>
      <c r="K25" s="170"/>
    </row>
    <row r="26" spans="1:13" ht="14.85" customHeight="1" x14ac:dyDescent="0.2">
      <c r="A26" s="94">
        <v>20</v>
      </c>
      <c r="B26" s="97"/>
      <c r="C26" s="94"/>
      <c r="D26" s="71"/>
      <c r="E26" s="79">
        <v>6</v>
      </c>
      <c r="F26" s="120"/>
      <c r="G26" s="85" t="s">
        <v>174</v>
      </c>
      <c r="H26" s="172"/>
      <c r="I26" s="104"/>
      <c r="J26" s="82"/>
      <c r="K26" s="170"/>
    </row>
    <row r="27" spans="1:13" ht="14.85" customHeight="1" x14ac:dyDescent="0.2">
      <c r="A27" s="94">
        <v>22</v>
      </c>
      <c r="B27" s="97"/>
      <c r="C27" s="94"/>
      <c r="D27" s="71"/>
      <c r="E27" s="79">
        <v>8</v>
      </c>
      <c r="F27" s="85"/>
      <c r="G27" s="72" t="s">
        <v>175</v>
      </c>
      <c r="H27" s="172"/>
      <c r="I27" s="104"/>
      <c r="J27" s="82"/>
      <c r="K27" s="170"/>
    </row>
    <row r="28" spans="1:13" ht="14.85" customHeight="1" x14ac:dyDescent="0.2">
      <c r="A28" s="173"/>
      <c r="B28" s="173"/>
      <c r="C28" s="173"/>
      <c r="D28" s="170"/>
      <c r="E28" s="170"/>
      <c r="F28" s="170"/>
      <c r="G28" s="170"/>
      <c r="H28" s="170"/>
      <c r="I28" s="174"/>
      <c r="J28" s="82"/>
      <c r="K28" s="170"/>
    </row>
    <row r="29" spans="1:13" ht="14.85" customHeight="1" x14ac:dyDescent="0.2">
      <c r="A29" s="94">
        <v>25</v>
      </c>
      <c r="B29" s="94"/>
      <c r="C29" s="97"/>
      <c r="D29" s="71"/>
      <c r="E29" s="79">
        <v>1</v>
      </c>
      <c r="F29" s="120"/>
      <c r="G29" s="146" t="s">
        <v>176</v>
      </c>
      <c r="H29" s="172"/>
      <c r="I29" s="110">
        <f>I30+I35</f>
        <v>0</v>
      </c>
      <c r="J29" s="82"/>
      <c r="K29" s="170"/>
    </row>
    <row r="30" spans="1:13" ht="14.85" customHeight="1" x14ac:dyDescent="0.2">
      <c r="A30" s="94">
        <v>30</v>
      </c>
      <c r="B30" s="94"/>
      <c r="C30" s="94"/>
      <c r="D30" s="71"/>
      <c r="E30" s="79">
        <v>8</v>
      </c>
      <c r="G30" s="85" t="s">
        <v>177</v>
      </c>
      <c r="H30" s="172"/>
      <c r="I30" s="110">
        <f>SUM(I31:I34)</f>
        <v>0</v>
      </c>
      <c r="J30" s="82"/>
      <c r="K30" s="170"/>
      <c r="L30" s="170"/>
      <c r="M30" s="170"/>
    </row>
    <row r="31" spans="1:13" ht="14.85" customHeight="1" x14ac:dyDescent="0.2">
      <c r="A31" s="94">
        <v>30</v>
      </c>
      <c r="B31" s="94">
        <v>10</v>
      </c>
      <c r="C31" s="94" t="s">
        <v>24</v>
      </c>
      <c r="D31" s="71"/>
      <c r="E31" s="79">
        <v>5</v>
      </c>
      <c r="G31" s="175" t="s">
        <v>178</v>
      </c>
      <c r="H31" s="83"/>
      <c r="I31" s="104"/>
      <c r="J31" s="82"/>
      <c r="K31" s="170"/>
      <c r="L31" s="170"/>
      <c r="M31" s="170"/>
    </row>
    <row r="32" spans="1:13" ht="14.85" customHeight="1" x14ac:dyDescent="0.2">
      <c r="A32" s="94">
        <v>30</v>
      </c>
      <c r="B32" s="94">
        <v>10</v>
      </c>
      <c r="C32" s="97">
        <v>10</v>
      </c>
      <c r="D32" s="71"/>
      <c r="E32" s="79">
        <v>2</v>
      </c>
      <c r="G32" s="175" t="s">
        <v>179</v>
      </c>
      <c r="H32" s="83"/>
      <c r="I32" s="104"/>
      <c r="J32" s="82"/>
      <c r="K32" s="170"/>
      <c r="L32" s="170"/>
      <c r="M32" s="170"/>
    </row>
    <row r="33" spans="1:12" ht="14.85" customHeight="1" x14ac:dyDescent="0.2">
      <c r="A33" s="94">
        <v>30</v>
      </c>
      <c r="B33" s="94">
        <v>10</v>
      </c>
      <c r="C33" s="97">
        <v>15</v>
      </c>
      <c r="D33" s="71"/>
      <c r="E33" s="79">
        <v>7</v>
      </c>
      <c r="G33" s="175" t="s">
        <v>180</v>
      </c>
      <c r="H33" s="83"/>
      <c r="I33" s="104"/>
      <c r="J33" s="82"/>
      <c r="K33" s="170"/>
    </row>
    <row r="34" spans="1:12" ht="14.85" customHeight="1" x14ac:dyDescent="0.2">
      <c r="A34" s="94">
        <v>30</v>
      </c>
      <c r="B34" s="94">
        <v>10</v>
      </c>
      <c r="C34" s="94">
        <v>20</v>
      </c>
      <c r="D34" s="71"/>
      <c r="E34" s="79">
        <v>4</v>
      </c>
      <c r="G34" s="175" t="s">
        <v>181</v>
      </c>
      <c r="H34" s="83"/>
      <c r="I34" s="104"/>
      <c r="J34" s="82"/>
      <c r="K34" s="170"/>
    </row>
    <row r="35" spans="1:12" ht="14.85" customHeight="1" x14ac:dyDescent="0.2">
      <c r="A35" s="94">
        <v>35</v>
      </c>
      <c r="B35" s="97"/>
      <c r="C35" s="97"/>
      <c r="D35" s="71"/>
      <c r="E35" s="79">
        <v>3</v>
      </c>
      <c r="G35" s="85" t="s">
        <v>182</v>
      </c>
      <c r="H35" s="83"/>
      <c r="I35" s="104"/>
      <c r="J35" s="82"/>
      <c r="K35" s="170"/>
    </row>
    <row r="36" spans="1:12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  <row r="37" spans="1:12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2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2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2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2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2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2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2" ht="16.5" customHeight="1" x14ac:dyDescent="0.2">
      <c r="A45" s="170"/>
      <c r="B45" s="170"/>
      <c r="C45" s="170"/>
      <c r="D45" s="170"/>
      <c r="E45" s="170"/>
      <c r="F45" s="170"/>
      <c r="G45" s="86"/>
      <c r="H45" s="170"/>
      <c r="I45" s="170"/>
      <c r="J45" s="82"/>
      <c r="K45" s="170"/>
    </row>
    <row r="46" spans="1:12" ht="16.5" customHeight="1" x14ac:dyDescent="0.2">
      <c r="A46" s="170"/>
      <c r="B46" s="170"/>
      <c r="C46" s="170"/>
      <c r="D46" s="170"/>
      <c r="E46" s="170"/>
      <c r="F46" s="170"/>
      <c r="G46" s="86"/>
      <c r="H46" s="170"/>
      <c r="I46" s="170"/>
      <c r="J46" s="82"/>
      <c r="K46" s="170"/>
    </row>
    <row r="47" spans="1:12" ht="16.5" customHeight="1" x14ac:dyDescent="0.2">
      <c r="A47" s="170"/>
      <c r="B47" s="170"/>
      <c r="C47" s="170"/>
      <c r="D47" s="170"/>
      <c r="E47" s="170"/>
      <c r="F47" s="170"/>
      <c r="G47" s="86"/>
      <c r="H47" s="170"/>
      <c r="I47" s="170"/>
      <c r="J47" s="82"/>
      <c r="K47" s="170"/>
    </row>
    <row r="48" spans="1:12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</row>
    <row r="68" spans="1:12" ht="16.5" customHeight="1" x14ac:dyDescent="0.2">
      <c r="A68" s="170"/>
      <c r="B68" s="170"/>
      <c r="C68" s="170"/>
      <c r="D68" s="170"/>
      <c r="E68" s="170"/>
      <c r="G68" s="176"/>
      <c r="H68" s="170"/>
      <c r="I68" s="170"/>
      <c r="J68" s="170"/>
      <c r="K68" s="170"/>
      <c r="L68" s="170"/>
    </row>
    <row r="69" spans="1:12" ht="16.5" customHeight="1" x14ac:dyDescent="0.2">
      <c r="A69" s="170"/>
      <c r="B69" s="170"/>
      <c r="C69" s="170"/>
      <c r="D69" s="170"/>
      <c r="E69" s="170"/>
      <c r="G69" s="176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G70" s="176"/>
      <c r="H70" s="170"/>
      <c r="I70" s="170"/>
      <c r="J70" s="170"/>
      <c r="K70" s="170"/>
      <c r="L70" s="170"/>
    </row>
    <row r="71" spans="1:12" ht="16.5" customHeight="1" x14ac:dyDescent="0.2">
      <c r="H71" s="170"/>
      <c r="I71" s="170"/>
      <c r="J71" s="170"/>
      <c r="K71" s="170"/>
      <c r="L71" s="170"/>
    </row>
    <row r="72" spans="1:12" x14ac:dyDescent="0.2">
      <c r="G72" s="171"/>
      <c r="H72" s="170"/>
      <c r="I72" s="170"/>
      <c r="J72" s="170"/>
      <c r="K72" s="170"/>
      <c r="L72" s="170"/>
    </row>
    <row r="73" spans="1:12" x14ac:dyDescent="0.2">
      <c r="H73" s="170"/>
      <c r="I73" s="170"/>
      <c r="J73" s="170"/>
      <c r="K73" s="170"/>
      <c r="L73" s="170"/>
    </row>
    <row r="74" spans="1:12" x14ac:dyDescent="0.2">
      <c r="H74" s="170"/>
      <c r="I74" s="170"/>
      <c r="J74" s="170"/>
      <c r="K74" s="170"/>
      <c r="L74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183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436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7"/>
      <c r="C21" s="97"/>
      <c r="D21" s="71"/>
      <c r="E21" s="79">
        <v>8</v>
      </c>
      <c r="F21" s="72"/>
      <c r="G21" s="146" t="s">
        <v>156</v>
      </c>
      <c r="H21" s="168"/>
      <c r="I21" s="110">
        <f>I22+I23</f>
        <v>0</v>
      </c>
      <c r="J21" s="82"/>
    </row>
    <row r="22" spans="1:13" ht="14.85" customHeight="1" x14ac:dyDescent="0.2">
      <c r="A22" s="94">
        <v>10</v>
      </c>
      <c r="B22" s="94"/>
      <c r="C22" s="97"/>
      <c r="D22" s="71"/>
      <c r="E22" s="79">
        <v>5</v>
      </c>
      <c r="F22" s="72"/>
      <c r="G22" s="85" t="s">
        <v>184</v>
      </c>
      <c r="H22" s="168"/>
      <c r="I22" s="104"/>
      <c r="J22" s="82"/>
      <c r="K22" s="170"/>
    </row>
    <row r="23" spans="1:13" ht="14.85" customHeight="1" x14ac:dyDescent="0.2">
      <c r="A23" s="94">
        <v>15</v>
      </c>
      <c r="B23" s="94"/>
      <c r="C23" s="94"/>
      <c r="D23" s="71"/>
      <c r="E23" s="79">
        <v>0</v>
      </c>
      <c r="F23" s="72"/>
      <c r="G23" s="85" t="s">
        <v>171</v>
      </c>
      <c r="H23" s="168"/>
      <c r="I23" s="110">
        <f>I24+I25</f>
        <v>0</v>
      </c>
      <c r="J23" s="82"/>
      <c r="K23" s="170"/>
    </row>
    <row r="24" spans="1:13" ht="14.85" customHeight="1" x14ac:dyDescent="0.2">
      <c r="A24" s="94">
        <v>15</v>
      </c>
      <c r="B24" s="94" t="s">
        <v>24</v>
      </c>
      <c r="C24" s="94"/>
      <c r="D24" s="71"/>
      <c r="E24" s="79">
        <v>5</v>
      </c>
      <c r="F24" s="72"/>
      <c r="G24" s="171" t="s">
        <v>172</v>
      </c>
      <c r="H24" s="168"/>
      <c r="I24" s="104"/>
      <c r="J24" s="82"/>
      <c r="K24" s="170"/>
    </row>
    <row r="25" spans="1:13" ht="14.85" customHeight="1" x14ac:dyDescent="0.2">
      <c r="A25" s="94">
        <v>15</v>
      </c>
      <c r="B25" s="97">
        <v>10</v>
      </c>
      <c r="C25" s="97"/>
      <c r="D25" s="71"/>
      <c r="E25" s="79">
        <v>2</v>
      </c>
      <c r="F25" s="120"/>
      <c r="G25" s="171" t="s">
        <v>173</v>
      </c>
      <c r="H25" s="172"/>
      <c r="I25" s="104"/>
      <c r="J25" s="82"/>
      <c r="K25" s="170"/>
    </row>
    <row r="26" spans="1:13" ht="14.85" customHeight="1" x14ac:dyDescent="0.2">
      <c r="A26" s="173"/>
      <c r="B26" s="173"/>
      <c r="C26" s="173"/>
      <c r="D26" s="170"/>
      <c r="E26" s="170"/>
      <c r="F26" s="170"/>
      <c r="G26" s="170"/>
      <c r="H26" s="170"/>
      <c r="I26" s="153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20"/>
      <c r="G27" s="146" t="s">
        <v>176</v>
      </c>
      <c r="H27" s="170"/>
      <c r="I27" s="153"/>
      <c r="J27" s="170"/>
      <c r="K27" s="170"/>
    </row>
    <row r="28" spans="1:13" ht="14.85" customHeight="1" x14ac:dyDescent="0.2">
      <c r="A28" s="94">
        <v>30</v>
      </c>
      <c r="B28" s="94"/>
      <c r="C28" s="94"/>
      <c r="D28" s="71"/>
      <c r="E28" s="79">
        <v>9</v>
      </c>
      <c r="G28" s="85" t="s">
        <v>177</v>
      </c>
      <c r="H28" s="172"/>
      <c r="I28" s="110">
        <f>SUM(I29:I32)</f>
        <v>0</v>
      </c>
      <c r="J28" s="82"/>
      <c r="K28" s="170"/>
      <c r="L28" s="170"/>
      <c r="M28" s="170"/>
    </row>
    <row r="29" spans="1:13" ht="29.45" customHeight="1" x14ac:dyDescent="0.2">
      <c r="A29" s="94">
        <v>30</v>
      </c>
      <c r="B29" s="94">
        <v>10</v>
      </c>
      <c r="C29" s="94" t="s">
        <v>24</v>
      </c>
      <c r="D29" s="71"/>
      <c r="E29" s="79">
        <v>6</v>
      </c>
      <c r="G29" s="177" t="s">
        <v>185</v>
      </c>
      <c r="H29" s="83"/>
      <c r="I29" s="104"/>
      <c r="J29" s="82"/>
      <c r="K29" s="170"/>
      <c r="L29" s="170"/>
      <c r="M29" s="170"/>
    </row>
    <row r="30" spans="1:13" ht="14.85" customHeight="1" x14ac:dyDescent="0.2">
      <c r="A30" s="94">
        <v>30</v>
      </c>
      <c r="B30" s="94">
        <v>10</v>
      </c>
      <c r="C30" s="97">
        <v>10</v>
      </c>
      <c r="D30" s="71"/>
      <c r="E30" s="79">
        <v>3</v>
      </c>
      <c r="G30" s="178" t="s">
        <v>179</v>
      </c>
      <c r="H30" s="83"/>
      <c r="I30" s="104"/>
      <c r="J30" s="82"/>
      <c r="K30" s="170"/>
      <c r="L30" s="170"/>
      <c r="M30" s="170"/>
    </row>
    <row r="31" spans="1:13" ht="14.85" customHeight="1" x14ac:dyDescent="0.2">
      <c r="A31" s="94">
        <v>30</v>
      </c>
      <c r="B31" s="94">
        <v>10</v>
      </c>
      <c r="C31" s="97">
        <v>15</v>
      </c>
      <c r="D31" s="71"/>
      <c r="E31" s="79">
        <v>8</v>
      </c>
      <c r="G31" s="178" t="s">
        <v>180</v>
      </c>
      <c r="H31" s="83"/>
      <c r="I31" s="104"/>
      <c r="J31" s="82"/>
      <c r="K31" s="170"/>
    </row>
    <row r="32" spans="1:13" ht="14.85" customHeight="1" x14ac:dyDescent="0.2">
      <c r="A32" s="94">
        <v>30</v>
      </c>
      <c r="B32" s="94">
        <v>10</v>
      </c>
      <c r="C32" s="94">
        <v>20</v>
      </c>
      <c r="D32" s="71"/>
      <c r="E32" s="79">
        <v>5</v>
      </c>
      <c r="G32" s="178" t="s">
        <v>181</v>
      </c>
      <c r="H32" s="83"/>
      <c r="I32" s="104"/>
      <c r="J32" s="82"/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4.8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86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A66" s="170"/>
      <c r="B66" s="170"/>
      <c r="C66" s="170"/>
      <c r="D66" s="170"/>
      <c r="E66" s="170"/>
      <c r="G66" s="176"/>
      <c r="H66" s="170"/>
      <c r="I66" s="170"/>
      <c r="J66" s="170"/>
      <c r="K66" s="170"/>
      <c r="L66" s="170"/>
    </row>
    <row r="67" spans="1:12" ht="16.5" customHeight="1" x14ac:dyDescent="0.2">
      <c r="H67" s="170"/>
      <c r="I67" s="170"/>
      <c r="J67" s="170"/>
      <c r="K67" s="170"/>
      <c r="L67" s="170"/>
    </row>
    <row r="68" spans="1:12" x14ac:dyDescent="0.2">
      <c r="G68" s="171"/>
      <c r="H68" s="170"/>
      <c r="I68" s="170"/>
      <c r="J68" s="170"/>
      <c r="K68" s="170"/>
      <c r="L68" s="170"/>
    </row>
    <row r="69" spans="1:12" x14ac:dyDescent="0.2">
      <c r="H69" s="170"/>
      <c r="I69" s="170"/>
      <c r="J69" s="170"/>
      <c r="K69" s="170"/>
      <c r="L69" s="170"/>
    </row>
    <row r="70" spans="1:12" x14ac:dyDescent="0.2">
      <c r="H70" s="170"/>
      <c r="I70" s="170"/>
      <c r="J70" s="170"/>
      <c r="K70" s="170"/>
      <c r="L70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70.710937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4"/>
      <c r="C4" s="74"/>
      <c r="D4" s="75"/>
      <c r="E4" s="74"/>
      <c r="F4" s="74"/>
      <c r="G4" s="74"/>
      <c r="H4" s="71" t="s">
        <v>2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3</v>
      </c>
      <c r="I5" s="79"/>
    </row>
    <row r="6" spans="1:10" ht="14.85" customHeight="1" x14ac:dyDescent="0.2">
      <c r="A6" s="80"/>
      <c r="H6" s="71" t="s">
        <v>4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186</v>
      </c>
      <c r="I9" s="240"/>
    </row>
    <row r="10" spans="1:10" ht="29.45" customHeight="1" x14ac:dyDescent="0.2">
      <c r="A10" s="227" t="s">
        <v>7</v>
      </c>
      <c r="B10" s="227"/>
      <c r="C10" s="227"/>
      <c r="D10" s="227"/>
      <c r="E10" s="227"/>
      <c r="F10" s="227"/>
      <c r="G10" s="84" t="s">
        <v>8</v>
      </c>
      <c r="H10" s="241"/>
      <c r="I10" s="242"/>
    </row>
    <row r="11" spans="1:10" ht="29.45" customHeight="1" x14ac:dyDescent="0.2">
      <c r="A11" s="228" t="s">
        <v>9</v>
      </c>
      <c r="B11" s="228"/>
      <c r="C11" s="228"/>
      <c r="D11" s="228"/>
      <c r="E11" s="228"/>
      <c r="F11" s="228"/>
      <c r="G11" s="85">
        <v>442</v>
      </c>
      <c r="H11" s="241"/>
      <c r="I11" s="242"/>
    </row>
    <row r="12" spans="1:10" ht="14.85" customHeight="1" x14ac:dyDescent="0.2">
      <c r="A12" s="87" t="s">
        <v>11</v>
      </c>
      <c r="G12" s="85" t="s">
        <v>12</v>
      </c>
      <c r="H12" s="243"/>
      <c r="I12" s="244"/>
    </row>
    <row r="13" spans="1:10" ht="14.85" customHeight="1" x14ac:dyDescent="0.2">
      <c r="A13" s="87" t="s">
        <v>13</v>
      </c>
      <c r="B13" s="72"/>
      <c r="C13" s="72"/>
      <c r="D13" s="72"/>
      <c r="E13" s="72"/>
      <c r="F13" s="72"/>
      <c r="G13" s="70" t="s">
        <v>14</v>
      </c>
      <c r="H13" s="116"/>
      <c r="I13" s="116"/>
    </row>
    <row r="14" spans="1:10" ht="14.85" customHeight="1" x14ac:dyDescent="0.2">
      <c r="A14" s="87" t="s">
        <v>15</v>
      </c>
      <c r="G14" s="85" t="s">
        <v>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0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>
        <v>10</v>
      </c>
      <c r="B21" s="94"/>
      <c r="C21" s="97"/>
      <c r="D21" s="71"/>
      <c r="E21" s="79">
        <v>8</v>
      </c>
      <c r="F21" s="72"/>
      <c r="G21" s="146" t="s">
        <v>156</v>
      </c>
      <c r="H21" s="168"/>
      <c r="I21" s="110">
        <f>SUM(I22:I24)</f>
        <v>0</v>
      </c>
      <c r="J21" s="82"/>
    </row>
    <row r="22" spans="1:13" ht="14.85" customHeight="1" x14ac:dyDescent="0.2">
      <c r="A22" s="94">
        <v>10</v>
      </c>
      <c r="B22" s="94" t="s">
        <v>24</v>
      </c>
      <c r="C22" s="97"/>
      <c r="D22" s="71"/>
      <c r="E22" s="79">
        <v>3</v>
      </c>
      <c r="F22" s="72"/>
      <c r="G22" s="179" t="s">
        <v>187</v>
      </c>
      <c r="H22" s="168"/>
      <c r="I22" s="104"/>
      <c r="J22" s="82"/>
      <c r="K22" s="170"/>
    </row>
    <row r="23" spans="1:13" ht="14.85" customHeight="1" x14ac:dyDescent="0.2">
      <c r="A23" s="94">
        <v>10</v>
      </c>
      <c r="B23" s="94">
        <v>10</v>
      </c>
      <c r="C23" s="94"/>
      <c r="D23" s="71"/>
      <c r="E23" s="79">
        <v>0</v>
      </c>
      <c r="F23" s="72"/>
      <c r="G23" s="171" t="s">
        <v>188</v>
      </c>
      <c r="H23" s="168"/>
      <c r="I23" s="104"/>
      <c r="J23" s="82"/>
      <c r="K23" s="170"/>
    </row>
    <row r="24" spans="1:13" ht="14.85" customHeight="1" x14ac:dyDescent="0.2">
      <c r="A24" s="94">
        <v>10</v>
      </c>
      <c r="B24" s="94">
        <v>15</v>
      </c>
      <c r="C24" s="94"/>
      <c r="D24" s="71"/>
      <c r="E24" s="79">
        <v>5</v>
      </c>
      <c r="F24" s="72"/>
      <c r="G24" s="171" t="s">
        <v>171</v>
      </c>
      <c r="H24" s="168"/>
      <c r="I24" s="110">
        <f>SUM(I25:I26)</f>
        <v>0</v>
      </c>
      <c r="J24" s="82"/>
      <c r="K24" s="170"/>
    </row>
    <row r="25" spans="1:13" ht="14.85" customHeight="1" x14ac:dyDescent="0.2">
      <c r="A25" s="94">
        <v>10</v>
      </c>
      <c r="B25" s="94">
        <v>15</v>
      </c>
      <c r="C25" s="94" t="s">
        <v>24</v>
      </c>
      <c r="D25" s="71"/>
      <c r="E25" s="79">
        <v>0</v>
      </c>
      <c r="F25" s="72"/>
      <c r="G25" s="180" t="s">
        <v>189</v>
      </c>
      <c r="H25" s="181" t="s">
        <v>96</v>
      </c>
      <c r="I25" s="104"/>
      <c r="J25" s="82"/>
      <c r="K25" s="170"/>
    </row>
    <row r="26" spans="1:13" ht="14.85" customHeight="1" x14ac:dyDescent="0.2">
      <c r="A26" s="94">
        <v>10</v>
      </c>
      <c r="B26" s="94">
        <v>15</v>
      </c>
      <c r="C26" s="94">
        <v>10</v>
      </c>
      <c r="D26" s="71"/>
      <c r="E26" s="79">
        <v>7</v>
      </c>
      <c r="F26" s="72"/>
      <c r="G26" s="180" t="s">
        <v>173</v>
      </c>
      <c r="H26" s="168"/>
      <c r="I26" s="104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70"/>
      <c r="G27" s="170"/>
      <c r="H27" s="170"/>
      <c r="I27" s="174"/>
      <c r="J27" s="82"/>
      <c r="K27" s="170"/>
    </row>
    <row r="28" spans="1:13" ht="14.85" customHeight="1" x14ac:dyDescent="0.2">
      <c r="A28" s="94">
        <v>15</v>
      </c>
      <c r="B28" s="94"/>
      <c r="C28" s="94"/>
      <c r="D28" s="71"/>
      <c r="E28" s="79">
        <v>3</v>
      </c>
      <c r="F28" s="72"/>
      <c r="G28" s="146" t="s">
        <v>176</v>
      </c>
      <c r="H28" s="168"/>
      <c r="I28" s="110">
        <f>I29+I34+I35+I36</f>
        <v>0</v>
      </c>
      <c r="J28" s="170"/>
      <c r="K28" s="170"/>
      <c r="L28" s="170"/>
      <c r="M28" s="170"/>
    </row>
    <row r="29" spans="1:13" ht="14.85" customHeight="1" x14ac:dyDescent="0.2">
      <c r="A29" s="94">
        <v>15</v>
      </c>
      <c r="B29" s="94" t="s">
        <v>24</v>
      </c>
      <c r="C29" s="94"/>
      <c r="D29" s="71"/>
      <c r="E29" s="79">
        <v>8</v>
      </c>
      <c r="F29" s="72"/>
      <c r="G29" s="171" t="s">
        <v>177</v>
      </c>
      <c r="H29" s="168"/>
      <c r="I29" s="110">
        <f>SUM(I30:I33)</f>
        <v>0</v>
      </c>
      <c r="J29" s="170"/>
      <c r="K29" s="170"/>
      <c r="L29" s="170"/>
      <c r="M29" s="170"/>
    </row>
    <row r="30" spans="1:13" ht="14.85" customHeight="1" x14ac:dyDescent="0.2">
      <c r="A30" s="94">
        <v>15</v>
      </c>
      <c r="B30" s="94" t="s">
        <v>24</v>
      </c>
      <c r="C30" s="94" t="s">
        <v>24</v>
      </c>
      <c r="D30" s="71"/>
      <c r="E30" s="79">
        <v>3</v>
      </c>
      <c r="F30" s="120"/>
      <c r="G30" s="180" t="s">
        <v>190</v>
      </c>
      <c r="H30" s="172"/>
      <c r="I30" s="104"/>
      <c r="J30" s="170"/>
      <c r="K30" s="170"/>
      <c r="L30" s="170"/>
      <c r="M30" s="170"/>
    </row>
    <row r="31" spans="1:13" ht="14.85" customHeight="1" x14ac:dyDescent="0.2">
      <c r="A31" s="94">
        <v>15</v>
      </c>
      <c r="B31" s="94" t="s">
        <v>24</v>
      </c>
      <c r="C31" s="94">
        <v>10</v>
      </c>
      <c r="D31" s="71"/>
      <c r="E31" s="79">
        <v>0</v>
      </c>
      <c r="F31" s="170"/>
      <c r="G31" s="182" t="s">
        <v>179</v>
      </c>
      <c r="H31" s="170"/>
      <c r="I31" s="104"/>
      <c r="J31" s="170"/>
      <c r="K31" s="170"/>
      <c r="L31" s="170"/>
      <c r="M31" s="170"/>
    </row>
    <row r="32" spans="1:13" ht="14.85" customHeight="1" x14ac:dyDescent="0.2">
      <c r="A32" s="94">
        <v>15</v>
      </c>
      <c r="B32" s="94" t="s">
        <v>24</v>
      </c>
      <c r="C32" s="94">
        <v>15</v>
      </c>
      <c r="D32" s="71"/>
      <c r="E32" s="79">
        <v>5</v>
      </c>
      <c r="F32" s="170"/>
      <c r="G32" s="182" t="s">
        <v>180</v>
      </c>
      <c r="H32" s="170"/>
      <c r="I32" s="104"/>
      <c r="J32" s="170"/>
      <c r="K32" s="170"/>
      <c r="L32" s="170"/>
      <c r="M32" s="170"/>
    </row>
    <row r="33" spans="1:13" ht="14.85" customHeight="1" x14ac:dyDescent="0.2">
      <c r="A33" s="94">
        <v>15</v>
      </c>
      <c r="B33" s="94" t="s">
        <v>24</v>
      </c>
      <c r="C33" s="97">
        <v>20</v>
      </c>
      <c r="D33" s="71"/>
      <c r="E33" s="79">
        <v>2</v>
      </c>
      <c r="F33" s="170"/>
      <c r="G33" s="182" t="s">
        <v>191</v>
      </c>
      <c r="H33" s="170"/>
      <c r="I33" s="104"/>
      <c r="J33" s="170"/>
      <c r="K33" s="170"/>
      <c r="L33" s="170"/>
      <c r="M33" s="170"/>
    </row>
    <row r="34" spans="1:13" ht="14.85" customHeight="1" x14ac:dyDescent="0.2">
      <c r="A34" s="94">
        <v>15</v>
      </c>
      <c r="B34" s="94">
        <v>10</v>
      </c>
      <c r="C34" s="94"/>
      <c r="D34" s="71"/>
      <c r="E34" s="79">
        <v>5</v>
      </c>
      <c r="F34" s="72"/>
      <c r="G34" s="171" t="s">
        <v>192</v>
      </c>
      <c r="H34" s="168"/>
      <c r="I34" s="104"/>
      <c r="J34" s="170"/>
      <c r="K34" s="170"/>
      <c r="L34" s="170"/>
      <c r="M34" s="170"/>
    </row>
    <row r="35" spans="1:13" ht="14.85" customHeight="1" x14ac:dyDescent="0.2">
      <c r="A35" s="94">
        <v>15</v>
      </c>
      <c r="B35" s="94">
        <v>15</v>
      </c>
      <c r="C35" s="94"/>
      <c r="D35" s="71"/>
      <c r="E35" s="79">
        <v>0</v>
      </c>
      <c r="F35" s="72"/>
      <c r="G35" s="171" t="s">
        <v>193</v>
      </c>
      <c r="H35" s="168"/>
      <c r="I35" s="104"/>
      <c r="J35" s="170"/>
      <c r="K35" s="170"/>
      <c r="L35" s="170"/>
      <c r="M35" s="170"/>
    </row>
    <row r="36" spans="1:13" ht="14.85" customHeight="1" x14ac:dyDescent="0.2">
      <c r="A36" s="94">
        <v>15</v>
      </c>
      <c r="B36" s="97">
        <v>20</v>
      </c>
      <c r="C36" s="97"/>
      <c r="D36" s="71"/>
      <c r="E36" s="79">
        <v>7</v>
      </c>
      <c r="F36" s="120"/>
      <c r="G36" s="171" t="s">
        <v>194</v>
      </c>
      <c r="H36" s="172"/>
      <c r="I36" s="104"/>
      <c r="J36" s="170"/>
      <c r="K36" s="170"/>
      <c r="L36" s="170"/>
      <c r="M36" s="170"/>
    </row>
    <row r="37" spans="1:13" ht="14.85" customHeight="1" x14ac:dyDescent="0.2">
      <c r="A37" s="183"/>
      <c r="B37" s="184"/>
      <c r="C37" s="184"/>
      <c r="D37" s="71"/>
      <c r="E37" s="185"/>
      <c r="F37" s="120"/>
      <c r="G37" s="146"/>
      <c r="H37" s="172"/>
      <c r="I37" s="186"/>
      <c r="J37" s="170"/>
      <c r="K37" s="170"/>
    </row>
    <row r="38" spans="1:13" ht="14.85" customHeight="1" x14ac:dyDescent="0.2">
      <c r="A38" s="183"/>
      <c r="B38" s="184"/>
      <c r="C38" s="184"/>
      <c r="D38" s="71"/>
      <c r="E38" s="185"/>
      <c r="F38" s="120"/>
      <c r="G38" s="85" t="s">
        <v>195</v>
      </c>
      <c r="H38" s="172"/>
      <c r="I38" s="186"/>
      <c r="J38" s="170"/>
      <c r="K38" s="170"/>
    </row>
    <row r="39" spans="1:13" ht="14.85" customHeight="1" x14ac:dyDescent="0.2">
      <c r="A39" s="170"/>
      <c r="B39" s="170"/>
      <c r="C39" s="170"/>
      <c r="D39" s="170"/>
      <c r="E39" s="170"/>
      <c r="F39" s="170"/>
      <c r="H39" s="170"/>
      <c r="I39" s="170"/>
      <c r="J39" s="170"/>
      <c r="K39" s="170"/>
    </row>
    <row r="40" spans="1:13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170"/>
      <c r="K40" s="170"/>
    </row>
    <row r="41" spans="1:13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3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3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3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3" ht="14.8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3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3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3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86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86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86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82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82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82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</row>
    <row r="68" spans="1:12" ht="16.5" customHeight="1" x14ac:dyDescent="0.2">
      <c r="A68" s="170"/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2" ht="16.5" customHeight="1" x14ac:dyDescent="0.2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</row>
    <row r="71" spans="1:12" ht="16.5" customHeight="1" x14ac:dyDescent="0.2">
      <c r="A71" s="170"/>
      <c r="B71" s="170"/>
      <c r="C71" s="170"/>
      <c r="D71" s="170"/>
      <c r="E71" s="170"/>
      <c r="G71" s="176"/>
      <c r="H71" s="170"/>
      <c r="I71" s="170"/>
      <c r="J71" s="170"/>
      <c r="K71" s="170"/>
      <c r="L71" s="170"/>
    </row>
    <row r="72" spans="1:12" ht="16.5" customHeight="1" x14ac:dyDescent="0.2">
      <c r="A72" s="170"/>
      <c r="B72" s="170"/>
      <c r="C72" s="170"/>
      <c r="D72" s="170"/>
      <c r="E72" s="170"/>
      <c r="G72" s="176"/>
      <c r="H72" s="170"/>
      <c r="I72" s="170"/>
      <c r="J72" s="170"/>
      <c r="K72" s="170"/>
      <c r="L72" s="170"/>
    </row>
    <row r="73" spans="1:12" ht="16.5" customHeight="1" x14ac:dyDescent="0.2">
      <c r="A73" s="170"/>
      <c r="B73" s="170"/>
      <c r="C73" s="170"/>
      <c r="D73" s="170"/>
      <c r="E73" s="170"/>
      <c r="G73" s="176"/>
      <c r="H73" s="170"/>
      <c r="I73" s="170"/>
      <c r="J73" s="170"/>
      <c r="K73" s="170"/>
      <c r="L73" s="170"/>
    </row>
    <row r="74" spans="1:12" ht="16.5" customHeight="1" x14ac:dyDescent="0.2">
      <c r="H74" s="170"/>
      <c r="I74" s="170"/>
      <c r="J74" s="170"/>
      <c r="K74" s="170"/>
      <c r="L74" s="170"/>
    </row>
    <row r="75" spans="1:12" x14ac:dyDescent="0.2">
      <c r="G75" s="171"/>
      <c r="H75" s="170"/>
      <c r="I75" s="170"/>
      <c r="J75" s="170"/>
      <c r="K75" s="170"/>
      <c r="L75" s="170"/>
    </row>
    <row r="76" spans="1:12" x14ac:dyDescent="0.2">
      <c r="H76" s="170"/>
      <c r="I76" s="170"/>
      <c r="J76" s="170"/>
      <c r="K76" s="170"/>
      <c r="L76" s="170"/>
    </row>
    <row r="77" spans="1:12" x14ac:dyDescent="0.2">
      <c r="H77" s="170"/>
      <c r="I77" s="170"/>
      <c r="J77" s="170"/>
      <c r="K77" s="170"/>
      <c r="L77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/>
    <ValidEnd xmlns="http://schemas.microsoft.com/sharepoint/v3" xsi:nil="true"/>
    <LanguageFiva xmlns="http://schemas.microsoft.com/sharepoint/v3" xsi:nil="true"/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 xsi:nil="true"/>
    <Status xmlns="http://schemas.microsoft.com/sharepoint/v3"/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 xsi:nil="true"/>
    <ArchiveTime xmlns="http://schemas.microsoft.com/sharepoint/v3" xsi:nil="true"/>
    <CustomDistributionRestricted xmlns="http://schemas.microsoft.com/sharepoint/v3" xsi:nil="true"/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 xsi:nil="true"/>
    <SharePointId xmlns="http://schemas.microsoft.com/sharepoint/v3" xsi:nil="true"/>
    <AuthenticityDate xmlns="http://schemas.microsoft.com/sharepoint/v3" xsi:nil="true"/>
    <Sender xmlns="http://schemas.microsoft.com/sharepoint/v3" xsi:nil="true"/>
    <Diarium xmlns="http://schemas.microsoft.com/sharepoint/v3" xsi:nil="true"/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 xsi:nil="true"/>
    <AuthenticityChecker xmlns="http://schemas.microsoft.com/sharepoint/v3" xsi:nil="true"/>
    <Sent xmlns="http://schemas.microsoft.com/sharepoint/v3" xsi:nil="true"/>
    <RecordType xmlns="BB6101C0-11A5-496E-9907-74FF208C30C2" xsi:nil="true"/>
    <DocumentShape xmlns="http://schemas.microsoft.com/sharepoint/v3" xsi:nil="true"/>
    <Deadline xmlns="http://schemas.microsoft.com/sharepoint/v3" xsi:nil="true"/>
    <ProtectionLevel xmlns="http://schemas.microsoft.com/sharepoint/v3" xsi:nil="true"/>
    <RegulationID xmlns="http://schemas.microsoft.com/sharepoint/v3" xsi:nil="true"/>
    <GRSId xmlns="BB6101C0-11A5-496E-9907-74FF208C30C2" xsi:nil="true"/>
    <Date xmlns="http://schemas.microsoft.com/sharepoint/v3/fields"/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_dlc_DocId xmlns="d3daef55-7209-4dc2-8bd7-624befa91b14" xsi:nil="true"/>
    <_dlc_DocIdUrl xmlns="d3daef55-7209-4dc2-8bd7-624befa91b14">
      <Url xsi:nil="true"/>
      <Description xsi:nil="true"/>
    </_dlc_DocIdUrl>
    <LinkInfoId xmlns="BB6101C0-11A5-496E-9907-74FF208C30C2" xsi:nil="true"/>
    <SendToBuffer xmlns="BB6101C0-11A5-496E-9907-74FF208C30C2" xsi:nil="true"/>
    <TaskPhaseId xmlns="BB6101C0-11A5-496E-9907-74FF208C30C2" xsi:nil="true"/>
    <BOFMigraatio xmlns="d3daef55-7209-4dc2-8bd7-624befa91b14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A27080-37CF-48A3-AA11-B1F6CE4A4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B6101C0-11A5-496E-9907-74FF208C30C2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78C5E-BA6E-48FF-A281-F9E135DBD8A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http://purl.org/dc/terms/"/>
    <ds:schemaRef ds:uri="BB6101C0-11A5-496E-9907-74FF208C30C2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3daef55-7209-4dc2-8bd7-624befa91b14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6A0A09-6328-40CA-94A5-E8E575CD977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90A5B18-00E1-4875-83E5-5064877BD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VO_Lomakemalli_SU</dc:title>
  <dc:creator/>
  <cp:lastModifiedBy/>
  <dcterms:created xsi:type="dcterms:W3CDTF">2019-01-17T07:44:29Z</dcterms:created>
  <dcterms:modified xsi:type="dcterms:W3CDTF">2019-03-14T09:16:34Z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0df2dc4f-970c-43b6-95f2-3d001209ab12</vt:lpwstr>
  </property>
  <property fmtid="{D5CDD505-2E9C-101B-9397-08002B2CF9AE}" pid="4" name="RestrictionEscbSensitivity">
    <vt:lpwstr/>
  </property>
</Properties>
</file>