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55" yWindow="90" windowWidth="28860" windowHeight="16890" tabRatio="788" firstSheet="6" activeTab="7"/>
  </bookViews>
  <sheets>
    <sheet name="Header" sheetId="50" state="veryHidden" r:id="rId1"/>
    <sheet name="TarkistusAjo" sheetId="41" state="veryHidden" r:id="rId2"/>
    <sheet name="Ohje" sheetId="60" state="hidden" r:id="rId3"/>
    <sheet name="Manual_r" sheetId="61" state="hidden" r:id="rId4"/>
    <sheet name="Manual_e" sheetId="62" state="hidden" r:id="rId5"/>
    <sheet name="Yleistiedot" sheetId="4" state="hidden" r:id="rId6"/>
    <sheet name="RVA1" sheetId="23" r:id="rId7"/>
    <sheet name="RVA2" sheetId="22" r:id="rId8"/>
    <sheet name="TableView" sheetId="10" state="veryHidden" r:id="rId9"/>
    <sheet name="Tietuemuoto1" sheetId="9" state="veryHidden" r:id="rId10"/>
    <sheet name="Tietuemuoto2" sheetId="39" state="veryHidden" r:id="rId11"/>
    <sheet name="Tietuemuoto8" sheetId="49" state="veryHidden" r:id="rId12"/>
    <sheet name="Kohderivi" sheetId="46" state="veryHidden" r:id="rId13"/>
    <sheet name="Tarkistukset" sheetId="12" state="veryHidden" r:id="rId14"/>
    <sheet name="InputErrors" sheetId="14" state="hidden" r:id="rId15"/>
    <sheet name="Taulukot" sheetId="15" state="veryHidden" r:id="rId16"/>
    <sheet name="CellFormat" sheetId="42" state="veryHidden" r:id="rId17"/>
    <sheet name="Kaannokset" sheetId="5" state="veryHidden" r:id="rId18"/>
    <sheet name="Apusolut" sheetId="47" state="veryHidden" r:id="rId19"/>
    <sheet name="Kommentit" sheetId="51" state="veryHidden" r:id="rId20"/>
    <sheet name="AvainTarkistus" sheetId="52" state="veryHidden" r:id="rId21"/>
  </sheets>
  <definedNames>
    <definedName name="_Order1" hidden="1">255</definedName>
    <definedName name="_Order2" hidden="1">255</definedName>
    <definedName name="_xlnm._FilterDatabase" localSheetId="17" hidden="1">Kaannokset!$B$1:$B$193</definedName>
    <definedName name="_xlnm._FilterDatabase" localSheetId="8" hidden="1">TableView!$B$1:$B$17</definedName>
    <definedName name="_xlnm._FilterDatabase" localSheetId="13" hidden="1">Tarkistukset!$A$1:$Q$1</definedName>
    <definedName name="Astyypit">AvainTarkistus!$F$1</definedName>
    <definedName name="CheckCriteria">Taulukot!$B$1:$B$2</definedName>
    <definedName name="CheckItem">Taulukot!$B$4</definedName>
    <definedName name="EiRaportoitavaa">Yleistiedot!$B$23</definedName>
    <definedName name="Header">Header!$A$3</definedName>
    <definedName name="KaannosTekstit">OFFSET(Kaannokset!$A$1,0,0,COUNTA(Kaannokset!$A:$A),3)</definedName>
    <definedName name="Kielet">Yleistiedot!$A$49:$A$50</definedName>
    <definedName name="Kommentit">OFFSET(Kommentit!$A$2,0,0,COUNTA(Kommentit!$A:$A),4)</definedName>
    <definedName name="_xlnm.Extract" localSheetId="17">Kaannokset!$D$1</definedName>
    <definedName name="_xlnm.Extract" localSheetId="1">TarkistusAjo!$A$1:$Q$1</definedName>
    <definedName name="Raportoija">Yleistiedot!$B$9</definedName>
    <definedName name="RaportoijanNimi">Yleistiedot!$B$27</definedName>
    <definedName name="RaportoijanPuhelin">Yleistiedot!$B$29</definedName>
    <definedName name="RaportoijanSPostiOsoite">Yleistiedot!$B$28</definedName>
    <definedName name="Raportointijaksonpituus">Yleistiedot!$D$34</definedName>
    <definedName name="Raportointipvm">Yleistiedot!$B$15</definedName>
    <definedName name="Raportointivaluutta">Yleistiedot!$B$21</definedName>
    <definedName name="RepTables">OFFSET(TableView!$A$1,1,0,COUNTA(TableView!$A:$A)-1,5)</definedName>
    <definedName name="RPISTatus">Yleistiedot!$B$47</definedName>
    <definedName name="rt_CheckCol">OFFSET(Tarkistukset!$A:$A,1,4,COUNTA(Tarkistukset!$A:$A)-1,1)</definedName>
    <definedName name="rt_CheckTable">OFFSET(Tarkistukset!$A$1,0,0,COUNTA(Tarkistukset!$A:$A),COUNTA(Tarkistukset!$1:$1))</definedName>
    <definedName name="sp_Filename">Yleistiedot!$B$3</definedName>
    <definedName name="sp_Language">Yleistiedot!$B$1</definedName>
    <definedName name="sp_Version" hidden="1">Yleistiedot!$C$38</definedName>
    <definedName name="Systeemitunnus">Yleistiedot!$B$2</definedName>
    <definedName name="TableTitleRow">Yleistiedot!$B$46</definedName>
    <definedName name="Tapahtumakoodi">Yleistiedot!$B$19</definedName>
    <definedName name="Tiedonajankohta">Yleistiedot!$B$17</definedName>
    <definedName name="TiedonajankohtaOld">Yleistiedot!$B$18</definedName>
    <definedName name="Tiedonantajataso">Yleistiedot!$B$7</definedName>
    <definedName name="Tiedonvastaanottaja">Yleistiedot!$D$32</definedName>
    <definedName name="Toimitusosoite">Yleistiedot!$B$4</definedName>
    <definedName name="_xlnm.Print_Area" localSheetId="4">Manual_e!$A$1:$K$76</definedName>
    <definedName name="_xlnm.Print_Area" localSheetId="3">Manual_r!$A$1:$K$76</definedName>
    <definedName name="_xlnm.Print_Area" localSheetId="2">Ohje!$A$1:$K$77</definedName>
    <definedName name="_xlnm.Print_Area" localSheetId="6">'RVA1'!$A$3:$J$87</definedName>
    <definedName name="_xlnm.Print_Area" localSheetId="7">'RVA2'!$A$3:$W$58</definedName>
    <definedName name="YksilointitunnuksenTyyppi">Yleistiedot!$B$11</definedName>
    <definedName name="Yksilointitunnus">Yleistiedot!$B$13</definedName>
  </definedNames>
  <calcPr calcId="152511"/>
</workbook>
</file>

<file path=xl/calcChain.xml><?xml version="1.0" encoding="utf-8"?>
<calcChain xmlns="http://schemas.openxmlformats.org/spreadsheetml/2006/main">
  <c r="L22" i="22" l="1"/>
  <c r="T58" i="22" l="1"/>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P26" i="22"/>
  <c r="P24" i="22"/>
  <c r="T24" i="22" s="1"/>
  <c r="P23" i="22"/>
  <c r="P25" i="22"/>
  <c r="T25" i="22" s="1"/>
  <c r="J80" i="23" l="1"/>
  <c r="J70" i="23" l="1"/>
  <c r="J53" i="23"/>
  <c r="J39" i="23"/>
  <c r="J33" i="23"/>
  <c r="J23" i="23"/>
  <c r="J82" i="23" l="1"/>
  <c r="J88" i="23" s="1"/>
  <c r="J69" i="23" l="1"/>
  <c r="J61" i="23" l="1"/>
  <c r="J65" i="23"/>
  <c r="J27" i="23"/>
  <c r="J86" i="23" l="1"/>
  <c r="W44" i="22"/>
  <c r="W41" i="22"/>
  <c r="P47" i="22"/>
  <c r="P46" i="22"/>
  <c r="P45" i="22"/>
  <c r="W45" i="22" s="1"/>
  <c r="P44" i="22"/>
  <c r="P43" i="22"/>
  <c r="P42" i="22"/>
  <c r="P41" i="22"/>
  <c r="P40" i="22"/>
  <c r="W40" i="22" s="1"/>
  <c r="P39" i="22"/>
  <c r="P38" i="22"/>
  <c r="P37" i="22"/>
  <c r="W37" i="22" s="1"/>
  <c r="W43" i="22" l="1"/>
  <c r="W39" i="22"/>
  <c r="W47" i="22"/>
  <c r="W38" i="22"/>
  <c r="W42" i="22"/>
  <c r="W46" i="22"/>
  <c r="P57" i="22" l="1"/>
  <c r="P56" i="22"/>
  <c r="P55" i="22"/>
  <c r="P54" i="22"/>
  <c r="P53" i="22"/>
  <c r="P52" i="22"/>
  <c r="P51" i="22"/>
  <c r="P50" i="22"/>
  <c r="P49" i="22"/>
  <c r="P48" i="22"/>
  <c r="P36" i="22"/>
  <c r="P35" i="22"/>
  <c r="P34" i="22"/>
  <c r="P33" i="22"/>
  <c r="P32" i="22"/>
  <c r="P31" i="22"/>
  <c r="P30" i="22"/>
  <c r="P29" i="22"/>
  <c r="P28" i="22"/>
  <c r="P27" i="22"/>
  <c r="B12" i="49"/>
  <c r="M2" i="50"/>
  <c r="P58" i="22"/>
  <c r="B33" i="4"/>
  <c r="N22" i="22"/>
  <c r="B6" i="39"/>
  <c r="B5" i="39"/>
  <c r="B4" i="39"/>
  <c r="D2" i="23"/>
  <c r="U22" i="22"/>
  <c r="S22" i="22"/>
  <c r="R22" i="22"/>
  <c r="Q22" i="22"/>
  <c r="O22" i="22"/>
  <c r="M22" i="22"/>
  <c r="B2" i="9"/>
  <c r="A5" i="23"/>
  <c r="K2" i="50"/>
  <c r="J2" i="50"/>
  <c r="I2" i="50"/>
  <c r="L2" i="50"/>
  <c r="G2" i="50"/>
  <c r="F2" i="50"/>
  <c r="E2" i="50"/>
  <c r="D2" i="50"/>
  <c r="C2" i="50"/>
  <c r="B2" i="50"/>
  <c r="B11" i="49"/>
  <c r="B10" i="49"/>
  <c r="B9" i="49"/>
  <c r="B8" i="49"/>
  <c r="B7" i="49"/>
  <c r="B6" i="49"/>
  <c r="B5" i="49"/>
  <c r="B4" i="49"/>
  <c r="B3" i="49"/>
  <c r="B2" i="49"/>
  <c r="B2" i="22"/>
  <c r="B2" i="23"/>
  <c r="B3" i="39"/>
  <c r="B2" i="39"/>
  <c r="A5" i="22"/>
  <c r="B38" i="4"/>
  <c r="C2" i="23"/>
  <c r="C2" i="22"/>
  <c r="D2" i="22"/>
  <c r="B3" i="4"/>
  <c r="B4" i="4"/>
  <c r="B8" i="9"/>
  <c r="B6" i="9"/>
  <c r="B5" i="9"/>
  <c r="B4" i="9"/>
  <c r="B3" i="9"/>
  <c r="T23" i="22"/>
  <c r="P22" i="22" l="1"/>
  <c r="T22" i="22" s="1"/>
  <c r="W55" i="22"/>
  <c r="W57" i="22"/>
  <c r="W27" i="22"/>
  <c r="W31" i="22"/>
  <c r="W58" i="22"/>
  <c r="W56" i="22"/>
  <c r="W48" i="22"/>
  <c r="W52" i="22"/>
  <c r="W33" i="22"/>
  <c r="W28" i="22"/>
  <c r="W32" i="22"/>
  <c r="W36" i="22"/>
  <c r="W50" i="22"/>
  <c r="W26" i="22"/>
  <c r="W34" i="22"/>
  <c r="W49" i="22"/>
  <c r="W35" i="22"/>
  <c r="W54" i="22"/>
  <c r="W23" i="22"/>
  <c r="W25" i="22"/>
  <c r="W29" i="22"/>
  <c r="W53" i="22"/>
  <c r="W24" i="22"/>
  <c r="W51" i="22"/>
  <c r="W30" i="22"/>
  <c r="V22" i="22" l="1"/>
  <c r="W22" i="22" s="1"/>
</calcChain>
</file>

<file path=xl/comments1.xml><?xml version="1.0" encoding="utf-8"?>
<comments xmlns="http://schemas.openxmlformats.org/spreadsheetml/2006/main">
  <authors>
    <author>Tekijä</author>
  </authors>
  <commentList>
    <comment ref="A1" authorId="0" shapeId="0">
      <text>
        <r>
          <rPr>
            <b/>
            <sz val="8"/>
            <color indexed="81"/>
            <rFont val="Tahoma"/>
            <family val="2"/>
          </rPr>
          <t>© Finanssivalvonta 2010
© Finansinspektionen 2010
© FIN-FSA 2010</t>
        </r>
      </text>
    </comment>
  </commentList>
</comments>
</file>

<file path=xl/comments2.xml><?xml version="1.0" encoding="utf-8"?>
<comments xmlns="http://schemas.openxmlformats.org/spreadsheetml/2006/main">
  <authors>
    <author>Tekijä</author>
  </authors>
  <commentList>
    <comment ref="B62" authorId="0" shapeId="0">
      <text>
        <r>
          <rPr>
            <b/>
            <sz val="9"/>
            <color indexed="81"/>
            <rFont val="Tahoma"/>
            <family val="2"/>
          </rPr>
          <t>Tekijä:</t>
        </r>
        <r>
          <rPr>
            <sz val="9"/>
            <color indexed="81"/>
            <rFont val="Tahoma"/>
            <family val="2"/>
          </rPr>
          <t xml:space="preserve">
Miksi tämä alkanut ennen nro:sta 10?</t>
        </r>
      </text>
    </comment>
  </commentList>
</comments>
</file>

<file path=xl/comments3.xml><?xml version="1.0" encoding="utf-8"?>
<comments xmlns="http://schemas.openxmlformats.org/spreadsheetml/2006/main">
  <authors>
    <author>Tekijä</author>
  </authors>
  <commentList>
    <comment ref="C1" authorId="0" shapeId="0">
      <text>
        <r>
          <rPr>
            <b/>
            <sz val="8"/>
            <color indexed="81"/>
            <rFont val="Tahoma"/>
            <family val="2"/>
          </rPr>
          <t>1 = normaalitaulukko
2 = erittelytaulukko</t>
        </r>
        <r>
          <rPr>
            <sz val="8"/>
            <color indexed="81"/>
            <rFont val="Tahoma"/>
            <family val="2"/>
          </rPr>
          <t xml:space="preserve">
</t>
        </r>
      </text>
    </comment>
    <comment ref="F1" authorId="0" shapeId="0">
      <text>
        <r>
          <rPr>
            <sz val="8"/>
            <color indexed="81"/>
            <rFont val="Tahoma"/>
            <family val="2"/>
          </rPr>
          <t xml:space="preserve">Mikäli kohde-erittelytaulukon arvoalueen muutos halutaan estää, on arvo = 1, muutoin = 0 (liittyy rvirati.xla:n oGetInputRange-funktioon)
</t>
        </r>
      </text>
    </comment>
  </commentList>
</comments>
</file>

<file path=xl/comments4.xml><?xml version="1.0" encoding="utf-8"?>
<comments xmlns="http://schemas.openxmlformats.org/spreadsheetml/2006/main">
  <authors>
    <author>Tekijä</author>
  </authors>
  <commentList>
    <comment ref="F10" authorId="0" shapeId="0">
      <text>
        <r>
          <rPr>
            <b/>
            <sz val="8"/>
            <color indexed="81"/>
            <rFont val="Tahoma"/>
            <family val="2"/>
          </rPr>
          <t>valuuttatunnuksen eteen ascii-raporttiin kirjoitettava koodi</t>
        </r>
      </text>
    </comment>
    <comment ref="F11" authorId="0" shapeId="0">
      <text>
        <r>
          <rPr>
            <sz val="8"/>
            <color indexed="81"/>
            <rFont val="Tahoma"/>
            <family val="2"/>
          </rPr>
          <t xml:space="preserve">Mikäli kohde-erittelytaulukon arvoalueen muutos halutaan estää, on arvo = 1, muutoin = 0 (liittyy rvirati.xla:n nGetInputRows-funktioon)
</t>
        </r>
      </text>
    </comment>
  </commentList>
</comments>
</file>

<file path=xl/comments5.xml><?xml version="1.0" encoding="utf-8"?>
<comments xmlns="http://schemas.openxmlformats.org/spreadsheetml/2006/main">
  <authors>
    <author>Tekijä</author>
  </authors>
  <commentList>
    <comment ref="A1" authorId="0" shapeId="0">
      <text>
        <r>
          <rPr>
            <sz val="8"/>
            <color indexed="81"/>
            <rFont val="Tahoma"/>
            <family val="2"/>
          </rPr>
          <t>Apusolut-sivulla kuvataan ne solut, joiden tiedot (pl. muotoilut) poistetaan Tyhjennä työkirja -toiminnon yhteydessä. A-sarakkeessa taulukkotunnus, B-sarakkeessa Excel-soluosoite.</t>
        </r>
        <r>
          <rPr>
            <sz val="8"/>
            <color indexed="81"/>
            <rFont val="Tahoma"/>
            <family val="2"/>
          </rPr>
          <t xml:space="preserve">
</t>
        </r>
      </text>
    </comment>
  </commentList>
</comments>
</file>

<file path=xl/sharedStrings.xml><?xml version="1.0" encoding="utf-8"?>
<sst xmlns="http://schemas.openxmlformats.org/spreadsheetml/2006/main" count="1380" uniqueCount="860">
  <si>
    <t>Inmatad uppgift godkänns ej!</t>
  </si>
  <si>
    <t>The data you entered is not valid!</t>
  </si>
  <si>
    <t>Det kontrollerade värdet stämmer inte:</t>
  </si>
  <si>
    <t>Tiedon ajankohdan tarkistus</t>
  </si>
  <si>
    <t>Raportointipäivämäärän tarkistus</t>
  </si>
  <si>
    <t>Checking of reporting date.</t>
  </si>
  <si>
    <t>Tarkistuslaskennassa havaittiin seuraavat virheet (ks. myös InputErrors-sivu):</t>
  </si>
  <si>
    <t>Kyllä</t>
  </si>
  <si>
    <t>Ja</t>
  </si>
  <si>
    <t>Yes</t>
  </si>
  <si>
    <t>Ei</t>
  </si>
  <si>
    <t>Nej</t>
  </si>
  <si>
    <t>No</t>
  </si>
  <si>
    <t>Tarkistus ei täsmää:</t>
  </si>
  <si>
    <t>CheckCriteria</t>
  </si>
  <si>
    <t>Tarkistus1</t>
  </si>
  <si>
    <t>Tarkistus1_true</t>
  </si>
  <si>
    <t>Tarkistus1_false</t>
  </si>
  <si>
    <t>Tarkistus2</t>
  </si>
  <si>
    <t>Tarkistus2_true</t>
  </si>
  <si>
    <t>Tarkistus2_false</t>
  </si>
  <si>
    <t>Tarkistus3</t>
  </si>
  <si>
    <t>Tarkistus3_true</t>
  </si>
  <si>
    <t>Text kan inte matas in i de numeriska fälten!</t>
  </si>
  <si>
    <t>Do not enter any textual data in value field.</t>
  </si>
  <si>
    <t>Syötön tarkistus</t>
  </si>
  <si>
    <t>Kontroll av inmatningen</t>
  </si>
  <si>
    <t>Checking of input data.</t>
  </si>
  <si>
    <t>Syöttämäsi tieto ei kelpaa!</t>
  </si>
  <si>
    <t>Raportointivaluutan tarkistus</t>
  </si>
  <si>
    <t>Kontroll av rapporteringsvalutan</t>
  </si>
  <si>
    <t>Checking of reporting currency.</t>
  </si>
  <si>
    <t>Haluatko tallettaa raportin virheistä huolimatta?</t>
  </si>
  <si>
    <t>Vill du spara rapporten trots att den innehåller fel?</t>
  </si>
  <si>
    <t>Do you wish to save the report despite errors?</t>
  </si>
  <si>
    <t>Är detta en korrigering av en rapport som redan tidigare sänts till Finansinspektionen?</t>
  </si>
  <si>
    <t>Täyttämättömät taulukot</t>
  </si>
  <si>
    <t>Tables left blank</t>
  </si>
  <si>
    <t>Seuraaviin taulukoihin ei ole tallennettu mitään:</t>
  </si>
  <si>
    <t>Onko tiedot jätetty tarkoituksellisesti raportoimatta tästä syystä?</t>
  </si>
  <si>
    <t>Kyllä, tallenna raportti</t>
  </si>
  <si>
    <t>Ja, spara rapporten</t>
  </si>
  <si>
    <t>Ei, palaa tietojen tallennukseen</t>
  </si>
  <si>
    <t>Nej, tillbaka till inmatning av data</t>
  </si>
  <si>
    <t>Import report</t>
  </si>
  <si>
    <t>Clear table input</t>
  </si>
  <si>
    <t>Print all</t>
  </si>
  <si>
    <t>Save workbook</t>
  </si>
  <si>
    <t>Tyhjennä työkirja</t>
  </si>
  <si>
    <t>Spara FI-rapporten</t>
  </si>
  <si>
    <t>Tulosta kaikki</t>
  </si>
  <si>
    <t>Tallenna työkirja</t>
  </si>
  <si>
    <t>Töm arbetsboken</t>
  </si>
  <si>
    <t>Skriv ut allt</t>
  </si>
  <si>
    <t>Spara arbetsboken</t>
  </si>
  <si>
    <t>Tuo raportti</t>
  </si>
  <si>
    <t>Raportoijan yksilöintitunnuksen tyyppi</t>
  </si>
  <si>
    <t>Raportoijan yksilöintitunnus</t>
  </si>
  <si>
    <t>1234567</t>
  </si>
  <si>
    <t>VARCHAR</t>
  </si>
  <si>
    <t>CHAR(1)</t>
  </si>
  <si>
    <t>Systeemitunnus</t>
  </si>
  <si>
    <t>CHAR(3)</t>
  </si>
  <si>
    <t>CHAR(8)</t>
  </si>
  <si>
    <t>Raportointipäivä</t>
  </si>
  <si>
    <t>Tiedon ajankohta</t>
  </si>
  <si>
    <t>Raportointijakson pituus, raportointifrekvenssi</t>
  </si>
  <si>
    <t>Tapahtumakoodi</t>
  </si>
  <si>
    <t>DECIMAL</t>
  </si>
  <si>
    <t>Raportointivaluutta</t>
  </si>
  <si>
    <t>Rivino</t>
  </si>
  <si>
    <t>Tiedonantajatasot:</t>
  </si>
  <si>
    <t>Vastaustarkkuus:</t>
  </si>
  <si>
    <t>Frekvenssi:</t>
  </si>
  <si>
    <t>Voimaantulo:</t>
  </si>
  <si>
    <t>Tiedonantajataso</t>
  </si>
  <si>
    <t>Taulukkotunnus</t>
  </si>
  <si>
    <t>Rivitunnus</t>
  </si>
  <si>
    <t>Saraketunnus</t>
  </si>
  <si>
    <t>Raportoinnin yleistiedot:</t>
  </si>
  <si>
    <t>Kieli/Språk/Language:</t>
  </si>
  <si>
    <t>Raportoija:</t>
  </si>
  <si>
    <t>Tiedonantajataso:</t>
  </si>
  <si>
    <t>Yksilöintitunnuksen tyyppi:</t>
  </si>
  <si>
    <t>Yksilöintitunnus:</t>
  </si>
  <si>
    <t>Raportointipvm: (vvvvkkpp)</t>
  </si>
  <si>
    <t>Tiedon ajankohta: (vvvvkkpp)</t>
  </si>
  <si>
    <t>Tapahtumakoodi (1 = ensitieto, 2 = korjaustieto)</t>
  </si>
  <si>
    <t>Raportointivaluutta:</t>
  </si>
  <si>
    <t>EUR</t>
  </si>
  <si>
    <t>Kielet</t>
  </si>
  <si>
    <t>Suomi</t>
  </si>
  <si>
    <t>Svenska</t>
  </si>
  <si>
    <t>English</t>
  </si>
  <si>
    <t>Arvo</t>
  </si>
  <si>
    <t>Ruotsi</t>
  </si>
  <si>
    <t>Englanti</t>
  </si>
  <si>
    <t>Allmänna uppgifter:</t>
  </si>
  <si>
    <t>General data:</t>
  </si>
  <si>
    <t>Type of reporting institution:</t>
  </si>
  <si>
    <t>Reporting date: (yyyymmdd)</t>
  </si>
  <si>
    <t>Reporting period: (yyyymmdd)</t>
  </si>
  <si>
    <t>Function code (1 = new entry,  2 = revised entry)</t>
  </si>
  <si>
    <t>Reporting currency:</t>
  </si>
  <si>
    <t>Svarsnoggrannhet:</t>
  </si>
  <si>
    <t>Valid from:</t>
  </si>
  <si>
    <t>Version:</t>
  </si>
  <si>
    <t>Frekvens:</t>
  </si>
  <si>
    <t>Inlämningstid:</t>
  </si>
  <si>
    <t>Radnr</t>
  </si>
  <si>
    <t>Row no.</t>
  </si>
  <si>
    <t>cno.</t>
  </si>
  <si>
    <t>SU</t>
  </si>
  <si>
    <t>TKRaportti</t>
  </si>
  <si>
    <t>SPRataRaportti</t>
  </si>
  <si>
    <t>Taulukkotyyppi</t>
  </si>
  <si>
    <t>R</t>
  </si>
  <si>
    <t>Importera rapport</t>
  </si>
  <si>
    <t>Arvo-alueelle ei voi syöttää tekstitietoa!</t>
  </si>
  <si>
    <t>Yleistiedot-sivu</t>
  </si>
  <si>
    <t>Kieli/Språk/Language</t>
  </si>
  <si>
    <t>Tiedonantajaryhmän tunnus; valmiiksi kiinnitetty. Ei muutettavissa.</t>
  </si>
  <si>
    <t>Valmiiksi kiinnitetty. Ei muutettavissa.</t>
  </si>
  <si>
    <t>Raportin laadintapäivämäärä.</t>
  </si>
  <si>
    <t>Ajankohta (päivämäärä), jolta tiedot raportoidaan. Päivä-tieto (pp) oltava kuukauden viimeinen päivä.</t>
  </si>
  <si>
    <t>Tapahtumakoodi (1=Ensitieto, 2= Korjaustieto)</t>
  </si>
  <si>
    <t>Raportoitavien tietojen tapahtuman luonne. Uuden ajankohdan ollessa kyseessä, käytetään aina</t>
  </si>
  <si>
    <t>koodia 1 (Ensitieto). Ilmoitettaessa jo aiemmin raportoidun ajankohdan tietoja uudelleen, käytetään</t>
  </si>
  <si>
    <t>koodia 2 (Korjaustieto).</t>
  </si>
  <si>
    <t>Painonapit:</t>
  </si>
  <si>
    <t>Tietojen palautus raportilta (tietuekuvauksen mukainen ASCII-tiedosto) työkirja-</t>
  </si>
  <si>
    <t>taulukoiden sivuille. Huom. TallennaRaportti-toiminto tekee em. kaltaisen</t>
  </si>
  <si>
    <t>ASCII-tiedoston, joka on siis noudettavissa takaisin lomakkeistoon. Ohjelma</t>
  </si>
  <si>
    <t>alustaa työkirjan lomakesivut ennen tietojen täyttöä, jolloin mahdolliset vanhat</t>
  </si>
  <si>
    <t xml:space="preserve">tiedot lomakkeilta poistetaan. </t>
  </si>
  <si>
    <t>Tietojen tyhjennys työkirjataulukoiden täyttökentistä. Ei koske kaavatietoja.</t>
  </si>
  <si>
    <t>Työkirjan tallennus Excel-muotoon.</t>
  </si>
  <si>
    <t>Tietojen tallennus tietuekuvauksen mukaiseen ASCII-tiedostoon niiltä taulukkosivuilta,</t>
  </si>
  <si>
    <t>joissa tietoja syötetty.</t>
  </si>
  <si>
    <t>Raportin tallennuksen jälkeen käynnistyy automaatisesti raportin salaustoiminto.</t>
  </si>
  <si>
    <t>Sida för allmänna uppgifter</t>
  </si>
  <si>
    <t>Uppgiftslämnarnivå:</t>
  </si>
  <si>
    <t>Kod för rapportörkategorin fastslagen. Kan inte ändras.</t>
  </si>
  <si>
    <t>Typ av ID-kod:</t>
  </si>
  <si>
    <t>Fastslaget. Kan inte ändras.</t>
  </si>
  <si>
    <t xml:space="preserve">ID-kod: </t>
  </si>
  <si>
    <t>Rapportdag: (ååååmmdd)</t>
  </si>
  <si>
    <t>Datum när uppgiftslämnaren sammanställde uppgifterna.</t>
  </si>
  <si>
    <t>Rapportperiod: (ååååmmdd).</t>
  </si>
  <si>
    <t>Rapportperiod (datum) för  uppgifterna. Med dag (dd) avses månadens sista dag.</t>
  </si>
  <si>
    <t>Funktionskod (1=Ny uppgift, 2= Korrigering)</t>
  </si>
  <si>
    <t>Typ av uppgifter som rapporteras. När det är fråga om en ny period används alltid</t>
  </si>
  <si>
    <t xml:space="preserve">kod 1 (ny uppgift). Om uppgifter som gäller en tidigare rapporterad period </t>
  </si>
  <si>
    <t>rapporteras på nytt används kod 2 (korrigering).</t>
  </si>
  <si>
    <t>Knappar:</t>
  </si>
  <si>
    <t>Hämtar rapportuppgifterna (ASCII-fil enligt postbeskrivningen i anv. för elektronisk rapportering)</t>
  </si>
  <si>
    <t>till blankettsidorna i arbetsboken. Obs! Funktionen Spara rapporten genererar alltså</t>
  </si>
  <si>
    <t>en ASCII-fil, vars data kan hämtas tillbaka till blanketterna. Programmet</t>
  </si>
  <si>
    <t>initierar arbetsbokens blankettsidor innan uppgifterna börjar registreras och ev. gamla</t>
  </si>
  <si>
    <t>uppgifter raderas därför från blanketterna. En kontrollfråga ställs före raderingen.</t>
  </si>
  <si>
    <t>Tömmer uppgifter från blanketternas rapportfält. Gäller inte formler.</t>
  </si>
  <si>
    <t>Sparar arbetsboken i Excel-format.</t>
  </si>
  <si>
    <t xml:space="preserve">De blanketter i vilka uppgifter har skrivits in sparas i en ASCII-fil  </t>
  </si>
  <si>
    <t>som överensstämmer med postbeskrivningen.</t>
  </si>
  <si>
    <t>Då rapporten sparats startar krypteringen av rapporten automatiskt.</t>
  </si>
  <si>
    <t>Annettu</t>
  </si>
  <si>
    <t>Korvaa</t>
  </si>
  <si>
    <t>-</t>
  </si>
  <si>
    <t>Voimassa</t>
  </si>
  <si>
    <t>30 pankkipäivää</t>
  </si>
  <si>
    <t>Tno</t>
  </si>
  <si>
    <t>05</t>
  </si>
  <si>
    <t>10</t>
  </si>
  <si>
    <t>15</t>
  </si>
  <si>
    <t>20</t>
  </si>
  <si>
    <t>25</t>
  </si>
  <si>
    <t>30</t>
  </si>
  <si>
    <t>35</t>
  </si>
  <si>
    <t>sp_FileFormatSheet</t>
  </si>
  <si>
    <t>Tietuemuoto1</t>
  </si>
  <si>
    <t>CHAR(7) tai CHAR(8)</t>
  </si>
  <si>
    <t>Tarkistusmerkki</t>
  </si>
  <si>
    <t>1.1.2009</t>
  </si>
  <si>
    <t>Raportointistandardi:</t>
  </si>
  <si>
    <t>1000 EUR / %-tiedot kaksi desim.</t>
  </si>
  <si>
    <t>Taulukko</t>
  </si>
  <si>
    <t>Tiedot toimitetaan:</t>
  </si>
  <si>
    <t xml:space="preserve">Määrittelyistä vastaa: </t>
  </si>
  <si>
    <t>Versio:</t>
  </si>
  <si>
    <t>ID-kod:</t>
  </si>
  <si>
    <t>Submit data to:</t>
  </si>
  <si>
    <t>Deadline:</t>
  </si>
  <si>
    <t>För definitionerna svarar:</t>
  </si>
  <si>
    <t>Täytettyjen taulukoiden tulostus oletuskirjoittimelle.</t>
  </si>
  <si>
    <t>Skriver ut ifyllda blankettsidorna.</t>
  </si>
  <si>
    <t>Tallenna raportti</t>
  </si>
  <si>
    <t>Spara rapporten</t>
  </si>
  <si>
    <t>Numero</t>
  </si>
  <si>
    <t>Tarkistuskommentti</t>
  </si>
  <si>
    <t>Tarkistuskaava</t>
  </si>
  <si>
    <t>Avaintarkistus(=1)</t>
  </si>
  <si>
    <t>Tarkistuskaava_Excel</t>
  </si>
  <si>
    <t>Tarkistus_vasen</t>
  </si>
  <si>
    <t>Operandi</t>
  </si>
  <si>
    <t>Tarkistus_oikea</t>
  </si>
  <si>
    <t>Reporting institution:</t>
  </si>
  <si>
    <t>RPISTatus</t>
  </si>
  <si>
    <t>Uppgiftslämnarkategori:</t>
  </si>
  <si>
    <t>Rapportperiod: (ååååmmdd)</t>
  </si>
  <si>
    <t>Funktionskod (1 = första rapport, 2 = korrigering)</t>
  </si>
  <si>
    <t>Rapportvaluta:</t>
  </si>
  <si>
    <t>Till Finansinspektionen</t>
  </si>
  <si>
    <t>Inom 30 bankdagar</t>
  </si>
  <si>
    <t>Ersätter</t>
  </si>
  <si>
    <t>Rapporteringsstandard:</t>
  </si>
  <si>
    <t>Uppgiftslämnarkategorier:</t>
  </si>
  <si>
    <t>Knr</t>
  </si>
  <si>
    <t>Finanssivalvonnalle</t>
  </si>
  <si>
    <t>Onko kyse muutoksesta jo aikaisemmin Finanssivalvonnalle lähetettyyn raporttiin?</t>
  </si>
  <si>
    <t>FINANSSIVALVONTA</t>
  </si>
  <si>
    <t>FINANSINSPEKTIONEN</t>
  </si>
  <si>
    <t>FIN-FSA</t>
  </si>
  <si>
    <t>Nämä taulukot saa jättää täyttämättä vain, jos raportoitavaa ei ole!</t>
  </si>
  <si>
    <t>Tarkistus</t>
  </si>
  <si>
    <t>Kontroll</t>
  </si>
  <si>
    <t>Checking</t>
  </si>
  <si>
    <t>Ei löytynyt yhtään talletettavaa raporttia kyseiseltä ajankohdalta!</t>
  </si>
  <si>
    <t>Tallenna Fiva-raportti</t>
  </si>
  <si>
    <t>Raportin tallennusta ei voida tehdä!</t>
  </si>
  <si>
    <t>Rapporten kan inte sparas!</t>
  </si>
  <si>
    <t>The report cannot be saved!</t>
  </si>
  <si>
    <t>Neljännesvuosittain</t>
  </si>
  <si>
    <t>Valuutta:</t>
  </si>
  <si>
    <t>AFN</t>
  </si>
  <si>
    <t>CHAR(7)</t>
  </si>
  <si>
    <t>CHAR(2)</t>
  </si>
  <si>
    <t>VARCHAR(8)</t>
  </si>
  <si>
    <t>8</t>
  </si>
  <si>
    <t>9</t>
  </si>
  <si>
    <t>CheckItem</t>
  </si>
  <si>
    <t>1.0.1</t>
  </si>
  <si>
    <t>Valitse</t>
  </si>
  <si>
    <t>I kontrollräkningen upptäcktes följande fel (se även sidan InputErrors):</t>
  </si>
  <si>
    <t>Icke ifyllda tabeller</t>
  </si>
  <si>
    <t>No, return to entry of data</t>
  </si>
  <si>
    <t>Yes, save report</t>
  </si>
  <si>
    <t>Följande tabeller är icke ifyllda:</t>
  </si>
  <si>
    <t xml:space="preserve">No data entered in the following tables: </t>
  </si>
  <si>
    <t>Dessa tabeller får lämnas oifyllda endast om inget finns att rapportera!</t>
  </si>
  <si>
    <t>These tables may be left blank only if there is nothing to report!</t>
  </si>
  <si>
    <t>Har rapporteringen av data med avsikt lämnats ogjord av detta skäl?</t>
  </si>
  <si>
    <t>Have data deliberately been left unreported for this reason?</t>
  </si>
  <si>
    <t>SWIFT-koodi ei täsmää maakoodiin</t>
  </si>
  <si>
    <t>Conflict between SWIFT and country code</t>
  </si>
  <si>
    <t>Vastapuolitunnuksen tyyppi</t>
  </si>
  <si>
    <t>Vastapuolen kotivaltio</t>
  </si>
  <si>
    <t>Motpartens hemland</t>
  </si>
  <si>
    <t>Counterparty home country</t>
  </si>
  <si>
    <t>Asiakastunnuksen tyyppi ei kelpaa!</t>
  </si>
  <si>
    <t>Asiakastunnus ei kelpaa!</t>
  </si>
  <si>
    <t>Kundkoden godkänns ej!</t>
  </si>
  <si>
    <t>Nimi ei kelpaa tai maakoodi puuttuu!</t>
  </si>
  <si>
    <t>Name not accepted or country code is missing!</t>
  </si>
  <si>
    <t>Virheellinen henkilötunnuksen pituus, po. 11!</t>
  </si>
  <si>
    <t>Fel längd på personbeteckningen, bör vara 11!</t>
  </si>
  <si>
    <t>Error in length of the social security code, should be 11 characters.</t>
  </si>
  <si>
    <t>Virheellinen vuosisataerotinmerkki, po. +/-/A!</t>
  </si>
  <si>
    <t>Fel skiljetecken för århundrade, bör vara +/-/A!</t>
  </si>
  <si>
    <t>Error in century identifier, should be +/-/A.</t>
  </si>
  <si>
    <t>Virheellinen syntymäaika!</t>
  </si>
  <si>
    <t>Felaktig födelsetid!</t>
  </si>
  <si>
    <t>Error in date of birth.</t>
  </si>
  <si>
    <t>Muotovirhe henkilötunnuksessa!</t>
  </si>
  <si>
    <t>Formfel i personbeteckningen!</t>
  </si>
  <si>
    <t>Error in form of social security code.</t>
  </si>
  <si>
    <t>Virheellinen henkilötunnus!</t>
  </si>
  <si>
    <t>Felaktig personbeteckning!</t>
  </si>
  <si>
    <t>Error in social security code.</t>
  </si>
  <si>
    <t>Ohjelmavirhe henkilötunnuksen tarkistuksessa!</t>
  </si>
  <si>
    <t>Programfel i kontrollen av personbeteckningen!</t>
  </si>
  <si>
    <t>Tarkista tunnukset!</t>
  </si>
  <si>
    <t>Kontrollera koder!</t>
  </si>
  <si>
    <t>Check codes!</t>
  </si>
  <si>
    <t>Tarkista nimet!</t>
  </si>
  <si>
    <t>Kontrollera namn!</t>
  </si>
  <si>
    <t>Check names!</t>
  </si>
  <si>
    <t>Counterchecked figures do not tally:</t>
  </si>
  <si>
    <t>Sallitut arvot:</t>
  </si>
  <si>
    <t>Valid values:</t>
  </si>
  <si>
    <t>Vastapuolitunnuksen tyyppi ei kelpaa!</t>
  </si>
  <si>
    <t>Vastapuolitunnus ei kelpaa! Pituus: &gt;=8 ja &lt;=11.</t>
  </si>
  <si>
    <t>Vastapuolitunnus ei kelpaa! Pituus: &gt;=4 ja &lt;=11.</t>
  </si>
  <si>
    <t>Y-tunnus annetaan ilman tarkistusmerkkiä erottavaa väliviivaa.</t>
  </si>
  <si>
    <t>FO-numret ges utan det bindestreck som avskiljer kontrolldelen.</t>
  </si>
  <si>
    <t>Virheellinen Y-tunnus!</t>
  </si>
  <si>
    <t xml:space="preserve">Tarkistus käynnissä </t>
  </si>
  <si>
    <t xml:space="preserve">Kontrollerar </t>
  </si>
  <si>
    <t>Checking in progress...</t>
  </si>
  <si>
    <t xml:space="preserve">Issued </t>
  </si>
  <si>
    <t>Supersedes</t>
  </si>
  <si>
    <t>Daterad</t>
  </si>
  <si>
    <t>Reporting standard:</t>
  </si>
  <si>
    <t>Välj</t>
  </si>
  <si>
    <t>Choose</t>
  </si>
  <si>
    <t>Save FIN-FSA report</t>
  </si>
  <si>
    <t>Tallenna Tilastokeskus-raportti</t>
  </si>
  <si>
    <t>Spara SC-rapporten</t>
  </si>
  <si>
    <t>Save Statistics Finland report</t>
  </si>
  <si>
    <t>Rapportör:</t>
  </si>
  <si>
    <t>ID-typ:</t>
  </si>
  <si>
    <t>Type of identifier:</t>
  </si>
  <si>
    <t>Identifier:</t>
  </si>
  <si>
    <t>Rapportdatum: (ååååmmdd)</t>
  </si>
  <si>
    <t>To the Financial Supervisory Authority</t>
  </si>
  <si>
    <t>In 30 business days</t>
  </si>
  <si>
    <t xml:space="preserve">1000 EUR/procenttal med två decimaler </t>
  </si>
  <si>
    <t>EUR 1000/percentages rounded to two decimal places</t>
  </si>
  <si>
    <t>Reporting frequency:</t>
  </si>
  <si>
    <t>Data accuracy:</t>
  </si>
  <si>
    <t>Gäller från:</t>
  </si>
  <si>
    <t>Gäller från</t>
  </si>
  <si>
    <t>Valid from</t>
  </si>
  <si>
    <t>Reporting institutions:</t>
  </si>
  <si>
    <t>Following errors revealed in calculation check (see also InputErrors sheet):</t>
  </si>
  <si>
    <t>Kontroll av rapportperiod</t>
  </si>
  <si>
    <t>Is this a revision of a report submitted earlier to FIN-FSA?</t>
  </si>
  <si>
    <t>Konflikt mellan SWIFT-kod och landskod</t>
  </si>
  <si>
    <t>ID-typ för motparten</t>
  </si>
  <si>
    <t>Type of counterparty's identifier</t>
  </si>
  <si>
    <t>ID-typen för kunden godkänns ej!</t>
  </si>
  <si>
    <t>Type of customer's identifier not accepted!</t>
  </si>
  <si>
    <t>Customer's identifier not accepted!</t>
  </si>
  <si>
    <t>Namnet godkänns ej eller landskod saknas!</t>
  </si>
  <si>
    <t>Program error in checking of social security code.</t>
  </si>
  <si>
    <t>9  SWIFT -tunnus</t>
  </si>
  <si>
    <t>9 SWIFT-kod</t>
  </si>
  <si>
    <t>9 SWIFT code</t>
  </si>
  <si>
    <t>Tillåtna värden:</t>
  </si>
  <si>
    <t>ID-typen för motparten godkänns ej!</t>
  </si>
  <si>
    <t>Type of counterparty's identifier not accepted!</t>
  </si>
  <si>
    <t>ID-koden för motparten godkänns ej! Längd bör vara &gt;=8 och &lt;=11.</t>
  </si>
  <si>
    <t xml:space="preserve">Counterparty's identifier not accepted! Lenght should be &gt;=8 and &lt;=11. </t>
  </si>
  <si>
    <t>ID-koden för motparten godkänns ej! Längden bör vara &gt;=4 och &lt;=11.</t>
  </si>
  <si>
    <t xml:space="preserve">Counterparty's identifier not accepted! Lenght should be &gt;=4 and &lt;=11. </t>
  </si>
  <si>
    <t>Checking of reporting period.</t>
  </si>
  <si>
    <t>Kontroll av rapportdatum</t>
  </si>
  <si>
    <t>Enter business ID without hyphen separating final control digit.</t>
  </si>
  <si>
    <t>Felaktigt FO-nummer</t>
  </si>
  <si>
    <t>Error in business ID!</t>
  </si>
  <si>
    <t>Ingen rapport hittades för rapportperioden!</t>
  </si>
  <si>
    <t>There is nothing to report for the reporting period!</t>
  </si>
  <si>
    <t>Currency:</t>
  </si>
  <si>
    <t>Valuta:</t>
  </si>
  <si>
    <t>Poista lomake</t>
  </si>
  <si>
    <t>Radera tabellen</t>
  </si>
  <si>
    <t>Delete form.</t>
  </si>
  <si>
    <t>Oletko varma, että haluat poistaa tämän lomakesivun (</t>
  </si>
  <si>
    <t>Är du säker på att du vill radera sidan (</t>
  </si>
  <si>
    <t>Are you sure that you want to delete this form page? (</t>
  </si>
  <si>
    <t>Lomakesivun poisto</t>
  </si>
  <si>
    <t>Radering av sidan</t>
  </si>
  <si>
    <t>Deletion of form page.</t>
  </si>
  <si>
    <t>General information page</t>
  </si>
  <si>
    <t>General information on reporting</t>
  </si>
  <si>
    <t>Selection of language used in filling the form (Finnish, Swedish, English).</t>
  </si>
  <si>
    <t>Reporting institution type:</t>
  </si>
  <si>
    <t>Code for reporting institution type; fixed in advance. Cannot be changed.</t>
  </si>
  <si>
    <t>Type of identification code:</t>
  </si>
  <si>
    <t>Fixed in advance. Cannot be changed.</t>
  </si>
  <si>
    <t>Identification code:</t>
  </si>
  <si>
    <t>Date when report was created.</t>
  </si>
  <si>
    <t>Last day in data set: (yyyymmdd)</t>
  </si>
  <si>
    <t>Date, the situation on which is described in the report. Date data (dd) must be the last day of the month.</t>
  </si>
  <si>
    <t>Entry code (1=Data reported for the first time, 2=correction)</t>
  </si>
  <si>
    <t>Nature of the data reported. Whenever a new date is concerned, the code 1</t>
  </si>
  <si>
    <t>(data reported for the first time) is used. When data from a previously reported date is given,</t>
  </si>
  <si>
    <t>the code 2 (correction) is used.</t>
  </si>
  <si>
    <t>Buttons:</t>
  </si>
  <si>
    <t>Restore report</t>
  </si>
  <si>
    <t>Restores data from the report (ASCII file in accordance with the record decription) to the pages</t>
  </si>
  <si>
    <t>of the workbook tables. Note: the Save Report function creates an ASCII file referred to above</t>
  </si>
  <si>
    <t>which can thus be retrieved back to the set of forms. The program formats the form pages</t>
  </si>
  <si>
    <t>of the workbook before data is filled in, and possible old data is then cleared from the forms.</t>
  </si>
  <si>
    <t>Clear workbook</t>
  </si>
  <si>
    <t>Clears data from workbook table fields. Does not apply to formula data.</t>
  </si>
  <si>
    <t>Prints Table at default printer if data has been inserted in the table.</t>
  </si>
  <si>
    <t>Saves the workbook in Excel format.</t>
  </si>
  <si>
    <t>Saves data into an ASCII file in accordance with the record description from table pages</t>
  </si>
  <si>
    <t>where data has been inserted.</t>
  </si>
  <si>
    <t>After the report is saved, the report encryption function commences automatically.</t>
  </si>
  <si>
    <t>Tiedoista vastaavan yhteystiedot:</t>
  </si>
  <si>
    <t>Nimi:</t>
  </si>
  <si>
    <t>Sähköpostiosoite:</t>
  </si>
  <si>
    <t>Puhelinnumero:</t>
  </si>
  <si>
    <t>VARCHAR(6)</t>
  </si>
  <si>
    <t>Nimi</t>
  </si>
  <si>
    <t>VARCHAR(255)</t>
  </si>
  <si>
    <t>PuhelinNumero</t>
  </si>
  <si>
    <t>Email</t>
  </si>
  <si>
    <t>Tyokirjaversio</t>
  </si>
  <si>
    <t>VARCHAR(50)</t>
  </si>
  <si>
    <t>Tietuemuoto8</t>
  </si>
  <si>
    <t>A3:A3</t>
  </si>
  <si>
    <t>HEADER</t>
  </si>
  <si>
    <t>E-postadress:</t>
  </si>
  <si>
    <t>E-mail address:</t>
  </si>
  <si>
    <t>Telefonnummer:</t>
  </si>
  <si>
    <t>Namn:</t>
  </si>
  <si>
    <t>Name:</t>
  </si>
  <si>
    <t>Responsible Officer Contact Information:</t>
  </si>
  <si>
    <t>Handläggarens kontaktinformation:</t>
  </si>
  <si>
    <t>40</t>
  </si>
  <si>
    <t>Header</t>
  </si>
  <si>
    <t>TableTitleRow</t>
  </si>
  <si>
    <t>Raportoijan nimen tarkistus</t>
  </si>
  <si>
    <t>Raportoijan sähköpostiosoitteen tarkistus</t>
  </si>
  <si>
    <t>Raportoijan puhelinnumeron tarkistus</t>
  </si>
  <si>
    <t>Checking of name</t>
  </si>
  <si>
    <t>Soluosoite</t>
  </si>
  <si>
    <t>Kommentti</t>
  </si>
  <si>
    <t>Kommentti_RU</t>
  </si>
  <si>
    <t>Kommentti_EN</t>
  </si>
  <si>
    <t>VG01!H23</t>
  </si>
  <si>
    <t>Lainasaamiset:Omaisuusluokkaan kuuluvat saamiset sijoituslainoista. Sijoituslainalla tarkoitetaan vakuutuslaitoksen myöntämään velkasitoumukseen perustuvaa lainasaamista tai muuta saamista, jonka alkuperäinen erääntyminen on yli vuoden päässä.</t>
  </si>
  <si>
    <t>Lånefordringar: Till tillgångsklassen lånefordringar hör fordringar på placeringslån. Med placeringslån avses lånefordringar eller andra fordringar som grundar sig på skuldförbindelser som beviljats av försäkringsanstalter med en ursprunglig löptid över ett år.</t>
  </si>
  <si>
    <t>Loan assets: This asset category comprises investment loan assets. Investment loans are loan assets based on debt instruments issued by insurance institutions or other receivables whose original maturity is more than one year ahead in time.</t>
  </si>
  <si>
    <t>Haluatko nähdä soluun liittyvän ohjeen?</t>
  </si>
  <si>
    <t>Vill du se anvisningen som gäller cellen?</t>
  </si>
  <si>
    <t>Do you wish to see the cell instruction?</t>
  </si>
  <si>
    <t>Soluohje</t>
  </si>
  <si>
    <t>Cellanvisning</t>
  </si>
  <si>
    <t>Cell instruction</t>
  </si>
  <si>
    <t>Kontroll av rapportörens namn</t>
  </si>
  <si>
    <t>Kontroll av rapportörens e-postadress</t>
  </si>
  <si>
    <t>Kontroll av rapportörens telefonnummer</t>
  </si>
  <si>
    <t>Checking of phone number</t>
  </si>
  <si>
    <t>Checking of e-mail address</t>
  </si>
  <si>
    <t>Phone number:</t>
  </si>
  <si>
    <t>* Tällä ylätunnisteella merkittyihin teksteihin on kiinnitetty soluohje, jonka saa näkyviin hiiren oikealla painikkeella</t>
  </si>
  <si>
    <t>* Med detta sidhuvud förses märkta texter med en cellanvisning som fås fram genom att trycka på musen högerknapp</t>
  </si>
  <si>
    <t>* Using this header marked texts are equipped with a cell instruction that can be made visible by clicking the right mouse button</t>
  </si>
  <si>
    <t>15.4.2010</t>
  </si>
  <si>
    <t>Ryhmittymä yhteensä</t>
  </si>
  <si>
    <t>Oma pääoma oikaisujen jälkeen</t>
  </si>
  <si>
    <t>Pääomalainat - ei-innovatiiviset</t>
  </si>
  <si>
    <t>Pääomalainat - innovatiiviset</t>
  </si>
  <si>
    <t>Ylempiin toissijaisiin omiin varoihin luettavat lainainstrumentit</t>
  </si>
  <si>
    <t>Alempiin toissijaisiin omiin varoihin luettavat lainainstrumentit</t>
  </si>
  <si>
    <t>Omaisuuden käypien arvojen ja kirjanpitoarvojen positiivinen erotus siltä osin kuin sitä ei voida pitää poikkeuksellisena</t>
  </si>
  <si>
    <t>Muut vakuutushtiöiden toimintapääomaan luettavat erät</t>
  </si>
  <si>
    <t>Konsernitaseen liikearvo</t>
  </si>
  <si>
    <t>Osuus osakkuusyhtiön taseessa olevasta liikearvosta</t>
  </si>
  <si>
    <t>Konsernitaseen aineettomat hyödykkeet</t>
  </si>
  <si>
    <t>Osuus osakkuusyhtiön taseessa olevista aineettomista hyödykkeistä</t>
  </si>
  <si>
    <t>Maksamatta oleva voitonjako edelliseltä tilikaudelta</t>
  </si>
  <si>
    <t>Jaksotettu osuus tilikauden suunnitellusta ja julkistetusta osingonjakopolitiikan mukaisesta osingonjaosta</t>
  </si>
  <si>
    <t>Vain vakuutusalan omiin varoihin hyväksyttävät erät, kokonaismäärä taseessa</t>
  </si>
  <si>
    <t>Vain vakuutusalan omiin varoihin hyväksyttävät erät, omien varojen vähimmäismäärän kattamiseen käytetty määrä</t>
  </si>
  <si>
    <t>Ylempiin toissijaisiin omiin varoihin luettavat lainainstrumentit, kokonaismäärä taseessa</t>
  </si>
  <si>
    <t>Alempiin toissijaisiin omiin varoihin luettavat lainainstrumentit, kokonaismäärä taseessa</t>
  </si>
  <si>
    <t>Ylempiin toissijaisiin omiin varoihin luettavat lainainstrumentit, omien varojen vähimmäismäärän kattamiseen käytetty määrä</t>
  </si>
  <si>
    <t>Alempiin toissijaisiin omiin varoihin luettavat lainainstrumentit, omien varojen vähimmäismäärän kattamiseen käytetty määrä</t>
  </si>
  <si>
    <t>Siirtokelvottomat erät, taseessa</t>
  </si>
  <si>
    <t>Siirtokelvottomat erät, omien varojenvähimmäismäärän kattamiseen käytetty määrä</t>
  </si>
  <si>
    <t>Vähemmistöosuus, taseessa</t>
  </si>
  <si>
    <t>Vähemmistöosuus, omien varojen vähimmäismäärän kattamiseen käytetty määrä</t>
  </si>
  <si>
    <t>Rahoitustoimialan sääntöjen mukaan laskettu omien varojen vähimmäismäärä yhteensä</t>
  </si>
  <si>
    <t>Vakuutustoimialan sääntöjen mukaan laskettu toimintapääoman minimi yhteensä</t>
  </si>
  <si>
    <t>(PO &gt; 1,00)</t>
  </si>
  <si>
    <t>1. Ryhmittymän emoyrityksen konsernitaseen osoittama oman pääoman määrä</t>
  </si>
  <si>
    <t>RV</t>
  </si>
  <si>
    <t>RV01</t>
  </si>
  <si>
    <t>Oikaisut yhteensä</t>
  </si>
  <si>
    <t>9. Ryhmittymän omat varat</t>
  </si>
  <si>
    <t>11. Ryhmittymän vakavaraisuus (vähimmäismäärän ylittävät omat varat)</t>
  </si>
  <si>
    <t>12. Ryhmittymän vakavaraisuussuhdeluku (omat varat suhteessa omien varojen vähimmäismäärään)</t>
  </si>
  <si>
    <t>45</t>
  </si>
  <si>
    <t>50</t>
  </si>
  <si>
    <t>55</t>
  </si>
  <si>
    <t>60</t>
  </si>
  <si>
    <t>65</t>
  </si>
  <si>
    <t>I tasoitusmäärä</t>
  </si>
  <si>
    <t>II laskennalliset verosaamiset</t>
  </si>
  <si>
    <t>III eläkevastuun ylikate</t>
  </si>
  <si>
    <t>IV omaan pääomaan sisältyvät realisoitumattomat voitot, joita ei lueta omiin varoihin</t>
  </si>
  <si>
    <t>I yli 10 % omistukset ja sijoitukset toisiin rahoitusalan yrityksiin</t>
  </si>
  <si>
    <t>II muut omistukset ja sijoitukset toisiin rahoitusalan yrityksiin, joiden yhteismäärä ylittää 10 % konsernin omista varoista</t>
  </si>
  <si>
    <t>III yli 10 % omistukset ja sijoitukset toisiin vakuutusalan yrityksiin</t>
  </si>
  <si>
    <t>Tunnuksen tyyppi</t>
  </si>
  <si>
    <t>Tunnus</t>
  </si>
  <si>
    <t>Yrityksen nimi</t>
  </si>
  <si>
    <t>Yhtiön omat varat RavaL 18 §</t>
  </si>
  <si>
    <t>Ryhmittymän sisäinen pääoma</t>
  </si>
  <si>
    <t>Ryhmittymän sisäiset pääomalainat ja debentuurit</t>
  </si>
  <si>
    <t>Muut oikaisut</t>
  </si>
  <si>
    <t>Yhtiön oikaistut omat varat ryhmittymässä RavaA 4 § 3 mom.</t>
  </si>
  <si>
    <t>Siirtokelvottomat erät yli yhtiön oman vähimmäismäärän RavaL 20 § 3 mom.</t>
  </si>
  <si>
    <t>Omien varojen määrä ryhmittymässä RavaL 20 §</t>
  </si>
  <si>
    <t>Yhtiön omien varojen vähimmäismäärä RavaL 18 §</t>
  </si>
  <si>
    <t>Yhtiön omien varojen vähimmäismäärä ryhmittymässä RavaA 4 §</t>
  </si>
  <si>
    <t>Erotus = vakavaraisuus</t>
  </si>
  <si>
    <t>Johdossa oleva yhtiö</t>
  </si>
  <si>
    <t>Vähennys- ja yhteenlaskumenetelmä</t>
  </si>
  <si>
    <t>RV02</t>
  </si>
  <si>
    <t>Kohteen yksilöintitunnuksen tyyppi</t>
  </si>
  <si>
    <t>N: CHAR(1)</t>
  </si>
  <si>
    <t>x</t>
  </si>
  <si>
    <t>Kohteen yksilöintitunnus</t>
  </si>
  <si>
    <t>T: VARCHAR(40)</t>
  </si>
  <si>
    <t>k</t>
  </si>
  <si>
    <t>Kohteen nimi</t>
  </si>
  <si>
    <t>T: VARCHAR(100)</t>
  </si>
  <si>
    <t>0505</t>
  </si>
  <si>
    <t>0510</t>
  </si>
  <si>
    <t>0515</t>
  </si>
  <si>
    <t>0520</t>
  </si>
  <si>
    <t>0525</t>
  </si>
  <si>
    <t>J20:J20</t>
  </si>
  <si>
    <t>J21:J88</t>
  </si>
  <si>
    <t>Tietuemuoto2</t>
  </si>
  <si>
    <t>K20:W20</t>
  </si>
  <si>
    <t>Erotus vain rahoitustoimialalle hyväksyttävien omien varojen (+) osalta yli toimialan oman tarpeen (-) RavaL 20 § 2 mom.</t>
  </si>
  <si>
    <t>???</t>
  </si>
  <si>
    <t>Uppgifterna sänds till:</t>
  </si>
  <si>
    <t>Laadintaohjeita:</t>
  </si>
  <si>
    <t>ID-typ</t>
  </si>
  <si>
    <t>ID-kod</t>
  </si>
  <si>
    <t>Identifier</t>
  </si>
  <si>
    <t>Tämän rivin tietoja ei voi poistaa!</t>
  </si>
  <si>
    <t>Uppgifterna på denna rad kan ej tas bort!</t>
  </si>
  <si>
    <t>Data in this line cannot be deleted.</t>
  </si>
  <si>
    <t xml:space="preserve">Tarkistus </t>
  </si>
  <si>
    <t>Poistetaanko rivi?</t>
  </si>
  <si>
    <t>Vill du radera hela raden?</t>
  </si>
  <si>
    <t>Do you wish to delete the entire line?</t>
  </si>
  <si>
    <t>Syöttötiedon poisto</t>
  </si>
  <si>
    <t>Radering av inmatade data</t>
  </si>
  <si>
    <t>Deletion of input data.</t>
  </si>
  <si>
    <t>Poiston tarkistus</t>
  </si>
  <si>
    <t>Kontroll av raderingen</t>
  </si>
  <si>
    <t>Checking of deletion.</t>
  </si>
  <si>
    <t>Summakaavan luonti ei mahdollista: virhe rivi- tai sarakemäärityksessä!</t>
  </si>
  <si>
    <t>Summaformeln godkänns ej. Fel i rad- eller kolumndefinitionen!</t>
  </si>
  <si>
    <t>Creation of totals formula is not possible: error in line or column specification.</t>
  </si>
  <si>
    <t>Lisää rivi</t>
  </si>
  <si>
    <t>Infoga rad</t>
  </si>
  <si>
    <t>Insert line</t>
  </si>
  <si>
    <t>Poista rivi</t>
  </si>
  <si>
    <t>Radera rad</t>
  </si>
  <si>
    <t>Delete line</t>
  </si>
  <si>
    <t>Tunnuksen tyypin sallitut arvot ovat: 1 = Y-tunnus</t>
  </si>
  <si>
    <t>Type of identifier: 1 = business id</t>
  </si>
  <si>
    <t>En gång i kvartalet</t>
  </si>
  <si>
    <t>Konglomeratet totalt</t>
  </si>
  <si>
    <t>1. Beloppet av det egna kapitalet i koncernbalansräkningen för konglomeratets moderföretag</t>
  </si>
  <si>
    <t>I utjämningsbelopp</t>
  </si>
  <si>
    <t>II uppskjutna skattefordringar</t>
  </si>
  <si>
    <t>III överskott i pensionsåtagandet</t>
  </si>
  <si>
    <t>IV orealiserade vinster som ingår i eget kapital och som inte räknas till kapitalbasen</t>
  </si>
  <si>
    <t>I innehav och investeringar över 10 % i andra finansiella företag</t>
  </si>
  <si>
    <t>II övriga innehav och investeringar i andra finansiella företag som sammanlagt överstiger 10 % av koncernens kapitalbas</t>
  </si>
  <si>
    <t>III innehav och investeringar över 10 % i andra försäkringsföretag</t>
  </si>
  <si>
    <t>Justeringar totalt</t>
  </si>
  <si>
    <t>Eget kapital efter justeringar</t>
  </si>
  <si>
    <t>Kapitallån – icke innovativa</t>
  </si>
  <si>
    <t>Kapitallån – innovativa</t>
  </si>
  <si>
    <t>Låneinstrument som räknas in i övre supplementärt kapital</t>
  </si>
  <si>
    <t>Låneinstrument som räknas in i undre supplementärt kapital</t>
  </si>
  <si>
    <t>Skillnaden mellan tillgångarnas verkliga värden och bokföringsvärden om skillnaden är positiv, till den del skillnaden inte kan anses vara exceptionell</t>
  </si>
  <si>
    <t>Övriga poster som räknas till försäkringsbolagens verksamhetskapital</t>
  </si>
  <si>
    <t>Goodwill i koncernbalansräkningen</t>
  </si>
  <si>
    <t>Andel av goodwillen i intresseföretagets balansräkning</t>
  </si>
  <si>
    <t>Immateriella tillgångar i koncernbalansräkningen</t>
  </si>
  <si>
    <t>Andel av de immateriella tillgångarna i intresseföretagets balansräkning</t>
  </si>
  <si>
    <t>Obetald vinstutdelning från föregående räkenskapsperiod</t>
  </si>
  <si>
    <t>Periodiserad andel av räkenskapsperiodens vinstutdelning enligt den planerade och offentliggjorda utdelningspolicyn</t>
  </si>
  <si>
    <t>Poster som endast inom försäkringsbranschen godtas som kapitalbas, totalt i balansräkningen</t>
  </si>
  <si>
    <t>Poster som endast inom försäkringsbranschen godtas som kapitalbas, det belopp som använts för täckning av kapitalkravet</t>
  </si>
  <si>
    <t>Låneinstrument som räknas in i övre supplementärt kapital, totalt i balansräkningen</t>
  </si>
  <si>
    <t>Låneinstrument som räknas in i undre supplementärt kapital, totalt i balansräkningen</t>
  </si>
  <si>
    <t>Låneinstrument som räknas in i övre supplementärt kapital, det belopp som använts för täckning av kapitalkravet</t>
  </si>
  <si>
    <t>Låneinstrument som räknas in i undre supplementärt kapital, det belopp som använts för täckning av kapitalkravet</t>
  </si>
  <si>
    <t>Icke överlåtbara poster, i balansräkningen</t>
  </si>
  <si>
    <t>Icke överlåtbara poster, det belopp som använts för täckning av kapitalkravet</t>
  </si>
  <si>
    <t>Minoritetsandel, i balansräkningen</t>
  </si>
  <si>
    <t>Minoritetsandel, det belopp som använts för täckning av kapitalkravet</t>
  </si>
  <si>
    <t>9. Konglomeratets kapitalbas</t>
  </si>
  <si>
    <t>Det totala minimibeloppet av kapitalbasen som beräknats enligt reglerna för finansbranschen</t>
  </si>
  <si>
    <t>Det totala minimibeloppet av verksamhetskapitalet som beräknats enligt reglerna för försäkringsbranschen</t>
  </si>
  <si>
    <t>11. Konglomeratets kapitaltäckning (den kapitalbas som överstiger minimibeloppet)</t>
  </si>
  <si>
    <t>12. Konglomeratets kapitaltäckningsgrad (kapitalbasen i förhållande till minimibeloppet av kapitalbasen)</t>
  </si>
  <si>
    <t>Anvisningar för upprättande:</t>
  </si>
  <si>
    <t>Avräknings- och totalmetod</t>
  </si>
  <si>
    <t>Företagets kapitalbas FikoL 18 §</t>
  </si>
  <si>
    <t>Konglomeratets interna kapital</t>
  </si>
  <si>
    <t>Konglomeratets interna kapitallån och debentur</t>
  </si>
  <si>
    <t>Övriga justeringar</t>
  </si>
  <si>
    <t>Företagets justerade kapitalbas i konglomeratet FikoA 4 § 3 mom.</t>
  </si>
  <si>
    <t>Icke överlåtbara poster som överstiger minimibeloppet av företagets kapitalbas FikoL 20 § 3 mom.</t>
  </si>
  <si>
    <t>Beloppet av kapitalbasen i konglomeratet FikoL 20 §</t>
  </si>
  <si>
    <t>Minimibeloppet av företagets kapitalbas FikoL 18 §</t>
  </si>
  <si>
    <t>Minimibeloppet av företagets kapitalbas i konglomeratet FikoA 4 §</t>
  </si>
  <si>
    <t>Skillnad = kapitaltäckning</t>
  </si>
  <si>
    <t>Företagets namn</t>
  </si>
  <si>
    <t>Företaget i toppen av konglomeratet</t>
  </si>
  <si>
    <t>ID-typ: 1 = AS-signum</t>
  </si>
  <si>
    <t>Erotus vain vakuutustoimialalle hyväksyttävien omien varojen (+) osalta yli toimialan oman tarpeen (-) RavaL 20 § 2 mom.</t>
  </si>
  <si>
    <t>Skillnad för den del av kapitalbasen (+) som godtas endast inom försäkringsbranschen och som överskrider branschens egen behov (-) FikoL 20 § 2 mom.</t>
  </si>
  <si>
    <t>Skillnad för den del av kapitalbasen (+) som godtas endast inom finansbranschen och som överskrider branschens egen behov (-) FikoL 20 § 2 mom.</t>
  </si>
  <si>
    <t>E21:E88</t>
  </si>
  <si>
    <t>A21:C88</t>
  </si>
  <si>
    <t>4</t>
  </si>
  <si>
    <t>5</t>
  </si>
  <si>
    <t>6</t>
  </si>
  <si>
    <t>7</t>
  </si>
  <si>
    <t>Vakuutusalan arvostuseroihin (kohta 2) kohdistuva verovelka</t>
  </si>
  <si>
    <t>Skatteskuld som hänför sig till värderingsdifferenserna inom försäkringsbranschen (punkt 2)</t>
  </si>
  <si>
    <t>0530</t>
  </si>
  <si>
    <t>0535</t>
  </si>
  <si>
    <t>CheckType</t>
  </si>
  <si>
    <t>Astyypit</t>
  </si>
  <si>
    <t>Tunnuksen tyyppi ei kelpaa tai arvoalue on tyhjä!</t>
  </si>
  <si>
    <t>CheckCode</t>
  </si>
  <si>
    <t>CheckUniqueCodes</t>
  </si>
  <si>
    <t>CheckUniqueNames</t>
  </si>
  <si>
    <t>CheckName</t>
  </si>
  <si>
    <t>ID-typen godkänns ej eller numeriska fälten är tom!</t>
  </si>
  <si>
    <t>Type of identifier not accepted or value field is empty!</t>
  </si>
  <si>
    <t>Authority responsible for specifications:</t>
  </si>
  <si>
    <t>Palautuspäivä:</t>
  </si>
  <si>
    <t>28/29.2, 10.5, 10.8, 10.11</t>
  </si>
  <si>
    <t>Excel-tiedonkeruutyökirjan käyttöohje</t>
  </si>
  <si>
    <t>Manual för inrapporteringsprogrammet</t>
  </si>
  <si>
    <t>Instructions on Excel data collection workbook</t>
  </si>
  <si>
    <t>Rahoitus- ja vakuutusryhmittymän vakavaraisuus</t>
  </si>
  <si>
    <t>Finans- och försäkringskonglomeratets kapitaltäckning</t>
  </si>
  <si>
    <t>Konsolidointimenetelmä</t>
  </si>
  <si>
    <t>Konsolideringsmetod</t>
  </si>
  <si>
    <t>265, 266</t>
  </si>
  <si>
    <t>Lisätään RavaL 3 § ei-konserniyhtiöiden vaikutus</t>
  </si>
  <si>
    <t>Vähennetään RavaL 17 § muun toimialan tai pois-jätettyjen yhtiöiden vaikutus</t>
  </si>
  <si>
    <t>Vähennetään IFRS-tilinpäätöksen omaan pääomaan kirjatut erät, jotka eivät kelpaa omiin varoihin</t>
  </si>
  <si>
    <t>Vähennetään vakuutusyhtiöiden omasta pääomasta omaisuuden kirjanpitoarvojen ja käypien arvojen positiivinen erotus, jos ei kirjattu taseeseen</t>
  </si>
  <si>
    <t>Vähennetään taseeseen merkitsemättömät velkoihin rinnastettavat erät, joiden suoritusvelvollisuutta on pidettävä todennäköisenä</t>
  </si>
  <si>
    <t>Vähennetään vieraasta sitoumuksesta annetut pantit ja kiinnitykset</t>
  </si>
  <si>
    <t>Vähennetään johdannaissopimuksista koituva mahdollinen enimmäistappio</t>
  </si>
  <si>
    <t>Vähennykset muiden mahdollisesti vähennettävien erien osalta</t>
  </si>
  <si>
    <t>Vähennetään rahoitusalan omista varoista omistukset ei-ryhmittymään kuuluvien yhtiöiden osalta</t>
  </si>
  <si>
    <t>Vähennetään rahoitusalan luottoriskin kattamiseksi arvioitujen EL ja tulokseen kirjattujen arvonalennusten välinen erotus</t>
  </si>
  <si>
    <t>Vähennetään muut omiin varoihin kuulumattomat erät</t>
  </si>
  <si>
    <t>2. Kohdan 1. mukaisiin omiin varoihin sisältymättömät asianomaisten toimialakohtaisten säännösten mukaan omiin varoihin luettavat erät</t>
  </si>
  <si>
    <t>3. Liikearvo ja aineettomat hyödykkeet</t>
  </si>
  <si>
    <t>4. Voitonjako edelliseltä tilikaudelta ja suunniteltu voitonjako kuluvalta tilikaudelta</t>
  </si>
  <si>
    <t>5. Vain vakuutusalan omiin varoihin hyväksyttävistä eristä määrä, joka ylittää vakuutusalaan kuuluvien yritysten yhteenlasketun omien varojen vähimmäismäärän</t>
  </si>
  <si>
    <t>6. Ryhmittymän omiin varoihin hyväksyttäviin vakuutusalan tytär- ja omistusyhteysyritysten arvostuserohin kohdistuva verovelka</t>
  </si>
  <si>
    <t>7. Vain rahoitusalan omiin varoihin hyväksyttävistä eristä määrä, joka ylittää rahoitusalaan kuuluvien yritysten yhteenlasketun omien varojen vähimmäismäärän</t>
  </si>
  <si>
    <t>8. Sellaiset yrityskohtaiset omien varojen vähimmäismäärän ylittävät omien varojen erät, kuten vähemmistöosuus ja muut lain 20 §:n 3 momentissa tarkoitetut erät, joita ei voida käyttää ryhmittymän kuuluvien muiden yritysten tappioiden kattamiseen</t>
  </si>
  <si>
    <t>10. Ryhmittymän omien varojen vähimmäismäärä</t>
  </si>
  <si>
    <t>3. Goodwill och immateriella tillgångar</t>
  </si>
  <si>
    <t>4. Vinstutdelning från föregående räkenskapsperiod samt planerad vinstutdelning för löpande räkenskapsperiod</t>
  </si>
  <si>
    <t>5. Av de poster som endast inom försäkringsbranschen godtas som kapitalbas, det belopp som överstiger det sammanlagda minimibeloppet av kapitalbasen i företag som hör till försäkringsbranschen</t>
  </si>
  <si>
    <t>6. Skatteskuld som godtas som konglomeratets kapitalbas och som hänför sig till värderingsdifferenserna i fråga om dotter- och ägarintresseföretag inom försäkringsbranschen</t>
  </si>
  <si>
    <t>7. Av poster som endast inom finansbranschen godtas som kapitalbas, det belopp som överstiger det sammanlagda minimibeloppet av kapitalbasen i företag inom finansbranschen</t>
  </si>
  <si>
    <t>8. Sådana företagsspecifika kapitalbasposter som överstiger minimibeloppet av kapitalbasen, såsom minoritetsandel och övriga i FikoL 20 § 3 mom. avsedda poster som inte kan användas för att täcka förluster i andra företag som hör till konglomeratet</t>
  </si>
  <si>
    <t>10. Minimibeloppet av konglomeratets kapitalbas</t>
  </si>
  <si>
    <t>Inverkan av icke koncernföretag FikoL 3 § läggs till</t>
  </si>
  <si>
    <t>Inverkan av annan bransch eller utelämnade företag FikoL 17 § dras av</t>
  </si>
  <si>
    <t>Poster upptagna i eget kapital i IFRS-bokslutet som inte kan räknas till kapitalbasen dras av</t>
  </si>
  <si>
    <t>Från försäkringsbolagens eget kapital avdras den positiva skillnaden mellan tillgångarnas bokföringsvärden och verkliga värden, om den inte upptagits i balansräkningen</t>
  </si>
  <si>
    <t>Alla med skulder jämförbara poster som inte upptagits i balansräkningen och i fråga om vilka prestationsskyldigheten ska anses vara sannolik dras av</t>
  </si>
  <si>
    <t>Panter och inteckningar som ställts för främmande förbindelser dras av</t>
  </si>
  <si>
    <t>Eventuell maximal förlust till följd av derivatavtal dras av</t>
  </si>
  <si>
    <t>Avdrag för andra poster som eventuellt ska dras av</t>
  </si>
  <si>
    <t>Från finansbranschens kapitalbas avdras innehavet i de företag som inte hör till konglomeratet</t>
  </si>
  <si>
    <t>Poster som inte ingår i kapitalbasen dras av</t>
  </si>
  <si>
    <t>Skillnaden mellan EL beräknade för täckning av kreditrisken och nedskrivningarna upptagna i resultaträkningen dras av</t>
  </si>
  <si>
    <t>2. Poster som inte ingår i kapitalbasen enligt punkt 1, men som enligt branschspecifika bestämmelser skall räknas till kapitalbasen</t>
  </si>
  <si>
    <t>Ryhmittymän omistusosuus-%</t>
  </si>
  <si>
    <t>Konglomeratets ägarandel %</t>
  </si>
  <si>
    <t>Ei raportoitavaa</t>
  </si>
  <si>
    <t>EiRaportoitavaa</t>
  </si>
  <si>
    <t>VARCHAR(1)</t>
  </si>
  <si>
    <t>70</t>
  </si>
  <si>
    <t>75</t>
  </si>
  <si>
    <t>80</t>
  </si>
  <si>
    <t>85</t>
  </si>
  <si>
    <t>90</t>
  </si>
  <si>
    <t>95</t>
  </si>
  <si>
    <t>100</t>
  </si>
  <si>
    <t>0540</t>
  </si>
  <si>
    <t>0545</t>
  </si>
  <si>
    <t>0550</t>
  </si>
  <si>
    <t>0555</t>
  </si>
  <si>
    <t>0560</t>
  </si>
  <si>
    <t>0565</t>
  </si>
  <si>
    <t>0570</t>
  </si>
  <si>
    <t>0575</t>
  </si>
  <si>
    <t>0580</t>
  </si>
  <si>
    <t>0585</t>
  </si>
  <si>
    <t>0590</t>
  </si>
  <si>
    <t>0595</t>
  </si>
  <si>
    <t>05100</t>
  </si>
  <si>
    <t>05105</t>
  </si>
  <si>
    <t>05110</t>
  </si>
  <si>
    <t>05115</t>
  </si>
  <si>
    <t>05120</t>
  </si>
  <si>
    <t>05125</t>
  </si>
  <si>
    <t>105</t>
  </si>
  <si>
    <t>110</t>
  </si>
  <si>
    <t>115</t>
  </si>
  <si>
    <t>120</t>
  </si>
  <si>
    <t>125</t>
  </si>
  <si>
    <t>Taulukoiden sarakesäädöt</t>
  </si>
  <si>
    <t xml:space="preserve">Mikäli sarakkeen leveyttä halutaan muuttaa, se voidaan tehdä näppäinyhdistelmillä </t>
  </si>
  <si>
    <t>Vaihto + Ctrl + L   (levennys yhdellä yksiköllä) tai Vaihto + Ctrl + K (kavennus yhdellä</t>
  </si>
  <si>
    <t>yksiköllä). Huom. On tarkoitettu käytettäväksi vain tässä työkirjassa.</t>
  </si>
  <si>
    <t>Taulukkoikkunan jäädytys</t>
  </si>
  <si>
    <t>Taulukkoikkunan jäädytys valittuun soluun voidaan tehdä näppäinyhdistelmällä</t>
  </si>
  <si>
    <t>Vaihto + Ctrl + F. Jäädytyksen purku voidaan tehdä siirtämällä kohdistin A-sarakkeen johonkin</t>
  </si>
  <si>
    <t>soluun ja painamalla Vaihto + Ctrl + F. Huom. tarkoitettu käytettäväksi vain tässä työkirjassa.</t>
  </si>
  <si>
    <t>Täyttökielen valinta (suomi, ruotsi, englanti).</t>
  </si>
  <si>
    <t>Välj språk (finska, svenska, engelska).</t>
  </si>
  <si>
    <t>Kolumninställningar för tabellerna</t>
  </si>
  <si>
    <t>Kolumnbredden kan justeras med tangentkombinationen Shift + Ctrl + L (en enhet</t>
  </si>
  <si>
    <t>bredare) eller Shift + Ctrl + K (en enhet smalare). Märk att kombinationen är avsedd</t>
  </si>
  <si>
    <t>att användas endast i denna arbetsbok.</t>
  </si>
  <si>
    <t>Frysning av tabellfönster</t>
  </si>
  <si>
    <t>Använd tangentkombinationen Skift + Ctrl + F för att frysa ett tabellfönster i en utvald cell.</t>
  </si>
  <si>
    <t xml:space="preserve">Lås upp fönstret genom att ställa markören på en cell i A-kolumnen och trycka på Skift + Ctrl + F. </t>
  </si>
  <si>
    <t>Märk att detta snabbval är avsett att användas endast i denna arbetsbok.</t>
  </si>
  <si>
    <t>Save report</t>
  </si>
  <si>
    <t>Form column settings</t>
  </si>
  <si>
    <t>Column width adjustable using key combination Shift + Ctrl + L (one unit wider) or</t>
  </si>
  <si>
    <t>Shift + Ctrl + K (one unit narrower). The key combination is only available in this</t>
  </si>
  <si>
    <t>workbook.</t>
  </si>
  <si>
    <t>Form freezing</t>
  </si>
  <si>
    <t>Form freezing to chosen cell using key compination Shift + Ctrl + F. Unfreezing</t>
  </si>
  <si>
    <t>in column A using key compination Shift + Ctrl + F. The key combination is only available in</t>
  </si>
  <si>
    <t>this workbook.</t>
  </si>
  <si>
    <t>Inget att rapportera</t>
  </si>
  <si>
    <t>Nothing to report</t>
  </si>
  <si>
    <t xml:space="preserve">Kontroll av inmatningen </t>
  </si>
  <si>
    <t xml:space="preserve">Checking of input data. </t>
  </si>
  <si>
    <t xml:space="preserve">Onko tiedon ajankohta oikein </t>
  </si>
  <si>
    <t xml:space="preserve">Är rapportperioden riktig </t>
  </si>
  <si>
    <t xml:space="preserve">Has the correct reporting period been entered </t>
  </si>
  <si>
    <t>Syöttösolu</t>
  </si>
  <si>
    <t>Kaavasolu</t>
  </si>
  <si>
    <t>Linkkisolu</t>
  </si>
  <si>
    <t>Suljettu solu</t>
  </si>
  <si>
    <t>Apulaskentasolu</t>
  </si>
  <si>
    <t>Inmatningscell</t>
  </si>
  <si>
    <t>Inputcell</t>
  </si>
  <si>
    <t>Beräkningscell</t>
  </si>
  <si>
    <t>Formulacell</t>
  </si>
  <si>
    <t>Länkcell</t>
  </si>
  <si>
    <t>Linkcell</t>
  </si>
  <si>
    <t>Låst cell</t>
  </si>
  <si>
    <t>Closed cell</t>
  </si>
  <si>
    <t>Hjälpformel</t>
  </si>
  <si>
    <t>Helpformulacell</t>
  </si>
  <si>
    <t>1 = TK-tunnus, 2 = Y-tunnus ilman väliviivaa.</t>
  </si>
  <si>
    <t>Raportoijan yksilöivä yksilöintitunnus (TK-tunnus tai Y-tunnus); valmiiksi kiinnitetty. Ei muutettavissa.</t>
  </si>
  <si>
    <t>1 = TK-kod, 2 = FO-nummer utan bindestreck.</t>
  </si>
  <si>
    <t>Identifieringskod för rapportör (TK-kod eller FO-nummer); fastslaget. Kan inte ändras.</t>
  </si>
  <si>
    <t>1 = TK code, 2 = Business ID without hyphen.</t>
  </si>
  <si>
    <t>Identification code identifying the reporting institution (TK code or Business ID); fixed in advance.</t>
  </si>
  <si>
    <t>Cannot be changed.</t>
  </si>
  <si>
    <t>130</t>
  </si>
  <si>
    <t>135</t>
  </si>
  <si>
    <t>140</t>
  </si>
  <si>
    <t>145</t>
  </si>
  <si>
    <t>150</t>
  </si>
  <si>
    <t>155</t>
  </si>
  <si>
    <t>160</t>
  </si>
  <si>
    <t>165</t>
  </si>
  <si>
    <t>170</t>
  </si>
  <si>
    <t>175</t>
  </si>
  <si>
    <t>180</t>
  </si>
  <si>
    <t>G21:G57</t>
  </si>
  <si>
    <t>H21:H57</t>
  </si>
  <si>
    <t>I21:I57</t>
  </si>
  <si>
    <t>A21:B57</t>
  </si>
  <si>
    <t>D21:D57</t>
  </si>
  <si>
    <t>K21:W57</t>
  </si>
  <si>
    <t>1.0.5</t>
  </si>
  <si>
    <t>17.12.2014</t>
  </si>
  <si>
    <t>4. Tilikauden tulokseen ja voitonjakoon kohdistuvat vähennykset</t>
  </si>
  <si>
    <t>7. Vain vakuutusalaan kuuluvien yritysten omiin varoihin hyväksyttävistä eristä määrä, joka ylittää vakuutusalaan kuuluvien yritysten yhteenlasketun omien varojen vähimmäismäärän</t>
  </si>
  <si>
    <t>8. Vain rahoitusalaan kuuluvien yritysten omiin varoihin hyväksyttävistä eristä määrä, joka ylittää rahoitusalaan kuuluvien yritysten yhteenlasketun omien varojen vähimmäismäärän</t>
  </si>
  <si>
    <t xml:space="preserve">10. Ryhmittymän omat varat </t>
  </si>
  <si>
    <t>11. Ryhmittymän omien varojen vähimmäismäärä</t>
  </si>
  <si>
    <t>12. Ryhmittymän vakavaraisuus (omien varojen ylijäämä / alijäämä)</t>
  </si>
  <si>
    <t>13. Ryhmittymän vakavaraisuussuhde (omat varat/omien varojen vähimmäismäärä)</t>
  </si>
  <si>
    <t xml:space="preserve">9. Sellaiset yrityskohtaiset omien varojen vähimmäismäärän ylittävät omien varojen
erät, kuten vähemmistöosuus ja muut lain 20 §:n 3 momentissa ja Euroopan parlamentin ja neuvoston direktiivin 2002/87/EY ja Euroopan parlamentin ja neuvoston asetuksen (EU) N:o 575/2013 täydentämisestä finanssiryhmittymien vakavaraisuusvaatimusten laskentamenetelmien soveltamista koskevilla teknisillä sääntelystandardeilla annetun komission delegoidun asetuksen (EU) N:o 342/2014 6 artiklassa tarkoitetut erät, joita ei voida käyttää ryhmittymään kuuluvien muiden yritysten tappioiden kattamiseen (siirtokelpoisuusvaatimus)
</t>
  </si>
  <si>
    <t>Taseeseen merkityt etuuspohjaisen eläkerahaston varat</t>
  </si>
  <si>
    <t xml:space="preserve">Tulevista veronalaisista voitoista riippuvat laskennalliset verosaamiset </t>
  </si>
  <si>
    <t xml:space="preserve">Ehdolliset velat </t>
  </si>
  <si>
    <t xml:space="preserve">Omistukset rahoitusalan konsolidoimattomiin yli 10 % omistuksiin </t>
  </si>
  <si>
    <t>Vain rahoitusalan omiin varoihin hyväksyttävät erät, omien varojen vähimmäismäärän kattamiseen käytetty määrä</t>
  </si>
  <si>
    <t>Etuoikeutetut osakkeet</t>
  </si>
  <si>
    <t>Vähemmistöosuus</t>
  </si>
  <si>
    <t>Oma lisävarallisuus</t>
  </si>
  <si>
    <t>Tasoitusmäärä</t>
  </si>
  <si>
    <t>Keskinäisten vakuutusyhtiöiden ja vakuutusyhdistysten omat varat (RavaA 2 § 6 mom.)</t>
  </si>
  <si>
    <t>Muut siirtokelvottomat erät</t>
  </si>
  <si>
    <t>Siirtokelvottomat erät, omien varojen vähimmäismäärän kattamiseen käytetty määrä</t>
  </si>
  <si>
    <t>Rahoitusalan sääntöjen mukaan laskettu omien varojen vähimmäismäärä yhteensä</t>
  </si>
  <si>
    <t>Vakuutusalan sääntöjen mukaan laskettu omien varojen vähimmäismäärä yhteensä</t>
  </si>
  <si>
    <t>Johdossa oleva yritys</t>
  </si>
  <si>
    <t>Sisäinen kate ja muut oikaisut</t>
  </si>
  <si>
    <t>Ryhmittymän muu sisäinen pääoma</t>
  </si>
  <si>
    <t>01</t>
  </si>
  <si>
    <t>Ryhmittymän vakavaraisuussuhde</t>
  </si>
  <si>
    <t>Vakuutusalan yritysten ehdotettu tai päätetty voitonjako edelliseltä tilikaudelta</t>
  </si>
  <si>
    <t xml:space="preserve">Arvopaperistetuista eristä johtuvat oman pääoman lisäykset </t>
  </si>
  <si>
    <t xml:space="preserve">Rahavirran suojauksista ja omien velkojen arvonmuutoksista johtuvat voitot tai tappiot </t>
  </si>
  <si>
    <t>Muut arvonoikaisut</t>
  </si>
  <si>
    <t xml:space="preserve">Luottoriskin kattamiseksi arvioitujen IRB-mallin mukaisesti laskettujen odotettujen tappioiden ja tulokseen kirjattujen arvonalennusten välinen erotus </t>
  </si>
  <si>
    <t xml:space="preserve">Merkittävät ydinpääoman (CET1) sijoitukset finanssialan yhteisöihin </t>
  </si>
  <si>
    <t xml:space="preserve">Ei-merkittävät ydinpääoman (CET1) sijoitukset finanssialan yhteisöihin </t>
  </si>
  <si>
    <t>Osuuspääoma, joka on tilinpäätössääntöjen mukaan vierasta pääomaa ja joka on ydinpääomaa EU:n vakavaraisuusasetuksen (CRR) siirtymäsäännösten perusteella</t>
  </si>
  <si>
    <r>
      <t xml:space="preserve">5. Rahoitusalan toimialakohtaisten säännösten mukaisesti tehtävät muut oikaisut </t>
    </r>
    <r>
      <rPr>
        <b/>
        <sz val="9"/>
        <color rgb="FFFF0000"/>
        <rFont val="Arial"/>
        <family val="2"/>
      </rPr>
      <t>(+/-, merkitse -, jos vaikutus on negatiivinen)</t>
    </r>
  </si>
  <si>
    <t xml:space="preserve">Muut oikaisut </t>
  </si>
  <si>
    <r>
      <t xml:space="preserve">6. Vakuutusalan toimialakohtaisten säännösten mukaisesti tehtävät muut oikaisut </t>
    </r>
    <r>
      <rPr>
        <b/>
        <sz val="9"/>
        <color rgb="FFFF0000"/>
        <rFont val="Arial"/>
        <family val="2"/>
      </rPr>
      <t>(+/-, merkitse -, jos vaikutus on negatiivinen)</t>
    </r>
  </si>
  <si>
    <t xml:space="preserve">Käyvän arvon oikaisut </t>
  </si>
  <si>
    <r>
      <t>Laskennallisten verojen oikaisut</t>
    </r>
    <r>
      <rPr>
        <sz val="9"/>
        <color rgb="FFFF0000"/>
        <rFont val="Arial"/>
        <family val="2"/>
      </rPr>
      <t xml:space="preserve"> </t>
    </r>
  </si>
  <si>
    <t>Pääomalainat luokat (Tier) 1, 2 ja 3</t>
  </si>
  <si>
    <t>Vain vakuutusalan omiin varoihin hyväksyttävät erät, kokonaismäärä</t>
  </si>
  <si>
    <t>Vain rahoitusalan omiin varoihin hyväksyttävät erät, kokonaismäärä</t>
  </si>
  <si>
    <t>Siirtokelvottomat erät (ryhmittymä yhteensä)</t>
  </si>
  <si>
    <t>Pääomalainat ja muut etuoikeudeltaan huonommat velat</t>
  </si>
  <si>
    <t xml:space="preserve">3. Liikearvo ja muut aineettomat hyödykkeet </t>
  </si>
  <si>
    <t xml:space="preserve">1. Ryhmittymän emoyrityksen konsernitaseen osoittama oman pääoman määrä </t>
  </si>
  <si>
    <t>Konsernitilinpäätökseen yhdistelemättömien, mutta ryhmittymään kuuluvien yritysten vaikutus</t>
  </si>
  <si>
    <t>Konsernitaseeseen sisältyvien, mutta ryhmittymään kuulumattomien yritysten vaikutus</t>
  </si>
  <si>
    <t>Luvut merkitään positiviisina (itseisarvona), jollei toisin mainita</t>
  </si>
  <si>
    <r>
      <t xml:space="preserve">2. Ryhmittymään ja konserniin kuuluvien yritysten määrittelyerojen vaikutus omaan pääomaan </t>
    </r>
    <r>
      <rPr>
        <b/>
        <sz val="9"/>
        <color rgb="FFFF0000"/>
        <rFont val="Arial"/>
        <family val="2"/>
      </rPr>
      <t xml:space="preserve"> (+/-, merkitse -, jos vaikutus on negatiivinen)</t>
    </r>
  </si>
  <si>
    <t>Ensisijaisen lisäpääoman (AT1) instrumentit EU:n vakavaraisuusasetuksen (CRR) 56 artiklan vähennysten jälkeen</t>
  </si>
  <si>
    <t>Toissijaisen pääoman (T2) instrumentit EU:n vakavaraisuusasetuksen (CRR) 66 artiklan vähennysten jälkeen</t>
  </si>
  <si>
    <t>Vain rahoitusalan omiin varoihin  hyväksyttävien omien varojen vähimmäismäärän ylittävä osuus omista varoista</t>
  </si>
  <si>
    <t>Vain vakuutusalan omiin varoihin  hyväksyttävien omien varojen vähimmäismäärän ylittävä osuus omista varoista</t>
  </si>
  <si>
    <t xml:space="preserve">Yhtiön omien varojen vähimmäis-määrä </t>
  </si>
  <si>
    <t>Määräykset ja ohjeet:</t>
  </si>
  <si>
    <t>Yrityksen omat varat</t>
  </si>
  <si>
    <t>Yrityksen oikaistut omat varat ryhmittymässä</t>
  </si>
  <si>
    <t>Siirtokelvottomat erät, jotka ylittävät yrityksen omien varojen vähimmäismäärän</t>
  </si>
  <si>
    <t>Yrityksen elimoitu omien varojen määrä ryhmittymässä</t>
  </si>
  <si>
    <t>Yrityksen omien varojen vähimmäismäärä ryhmittymässä omistusosuus huomioiden</t>
  </si>
  <si>
    <t xml:space="preserve">Vakavaraisuussuhde (rivi 01) sekä Vakavaraisuus eli omien varojen yli-/alijäämä    </t>
  </si>
  <si>
    <t>yritys 2</t>
  </si>
  <si>
    <t>tytär- tai om.yht. yritys 1</t>
  </si>
  <si>
    <t xml:space="preserve">Tilikauden tai osavuosijakson voitto, kun Finanssivalvonnan tai Euroopan keskuspankin lupaa sen sisällyttämiseen rahoitusalaan kuuluvan yrityksen ydinpääomaan ei ole saatu </t>
  </si>
  <si>
    <t>Rahoitusalan yritysten ehdotettu ja suunniteltu voitonjako sekä muut edellisellä rivillä tarkoitetun luvan ehdoissa edellytetyt vähennykset, mikäli edellisellä rivillä mainittu lupa voittojen sisällyttämiseen on saatu</t>
  </si>
  <si>
    <t>Ryhmittymän johdossa olevan holdingyhtiön voitonjako</t>
  </si>
  <si>
    <t>RVA1</t>
  </si>
  <si>
    <t>RVA2</t>
  </si>
  <si>
    <t>02</t>
  </si>
  <si>
    <t>jne.</t>
  </si>
  <si>
    <t>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</si>
</sst>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quot;mk&quot;;\-#,##0\ &quot;mk&quot;"/>
    <numFmt numFmtId="169" formatCode="General_)"/>
    <numFmt numFmtId="170" formatCode="[=1]0;[=2]0;&quot;VIRHE!&quot;;&quot;VIRHE!&quot;"/>
    <numFmt numFmtId="171" formatCode="&quot;&quot;;&quot;&quot;;&quot;&quot;;&quot;&quot;"/>
    <numFmt numFmtId="172" formatCode="0;0;0;&quot;&quot;"/>
    <numFmt numFmtId="173" formatCode="[&lt;100]&quot;VIRHE!&quot;;[&gt;999]&quot;VIRHE!&quot;;0;&quot;VIRHE!&quot;"/>
    <numFmt numFmtId="174" formatCode=";;;"/>
    <numFmt numFmtId="175" formatCode="[&lt;19960101]&quot;VIRHE!&quot;;[&gt;20501231]&quot;VIRHE!&quot;;0;&quot;VIRHE!&quot;"/>
    <numFmt numFmtId="176" formatCode="[&lt;1]&quot;VIRHE!&quot;;[&gt;2]&quot;VIRHE!&quot;;0;&quot;VIRHE!&quot;"/>
    <numFmt numFmtId="177" formatCode="#,##0.0"/>
  </numFmts>
  <fonts count="35" x14ac:knownFonts="1">
    <font>
      <sz val="10"/>
      <name val="Arial"/>
    </font>
    <font>
      <sz val="9"/>
      <color theme="1"/>
      <name val="Arial"/>
      <family val="2"/>
    </font>
    <font>
      <sz val="10"/>
      <name val="Arial"/>
      <family val="2"/>
    </font>
    <font>
      <b/>
      <sz val="10"/>
      <name val="Arial"/>
      <family val="2"/>
    </font>
    <font>
      <sz val="8"/>
      <name val="Arial"/>
      <family val="2"/>
    </font>
    <font>
      <u/>
      <sz val="9"/>
      <color indexed="12"/>
      <name val="Arial"/>
      <family val="2"/>
    </font>
    <font>
      <b/>
      <sz val="8"/>
      <color indexed="81"/>
      <name val="Tahoma"/>
      <family val="2"/>
    </font>
    <font>
      <sz val="8"/>
      <color indexed="81"/>
      <name val="Tahoma"/>
      <family val="2"/>
    </font>
    <font>
      <sz val="10"/>
      <name val="Courier"/>
      <family val="3"/>
    </font>
    <font>
      <sz val="11"/>
      <name val="Calibri"/>
      <family val="2"/>
    </font>
    <font>
      <sz val="11"/>
      <name val="Arial"/>
      <family val="2"/>
    </font>
    <font>
      <i/>
      <sz val="11"/>
      <name val="Arial"/>
      <family val="2"/>
    </font>
    <font>
      <b/>
      <sz val="12"/>
      <name val="Arial"/>
      <family val="2"/>
    </font>
    <font>
      <b/>
      <i/>
      <sz val="12"/>
      <name val="Arial"/>
      <family val="2"/>
    </font>
    <font>
      <b/>
      <sz val="10"/>
      <color indexed="10"/>
      <name val="Arial"/>
      <family val="2"/>
    </font>
    <font>
      <sz val="9"/>
      <name val="Arial"/>
      <family val="2"/>
    </font>
    <font>
      <i/>
      <sz val="9"/>
      <name val="Arial"/>
      <family val="2"/>
    </font>
    <font>
      <b/>
      <sz val="9"/>
      <name val="Arial"/>
      <family val="2"/>
    </font>
    <font>
      <b/>
      <sz val="9"/>
      <color indexed="10"/>
      <name val="Arial"/>
      <family val="2"/>
    </font>
    <font>
      <sz val="9"/>
      <color indexed="10"/>
      <name val="Arial"/>
      <family val="2"/>
    </font>
    <font>
      <b/>
      <sz val="11"/>
      <name val="Arial"/>
      <family val="2"/>
    </font>
    <font>
      <sz val="28"/>
      <name val="Arial"/>
      <family val="2"/>
    </font>
    <font>
      <sz val="11"/>
      <color theme="1"/>
      <name val="Calibri"/>
      <family val="2"/>
      <scheme val="minor"/>
    </font>
    <font>
      <sz val="9"/>
      <color theme="1"/>
      <name val="Arial"/>
      <family val="2"/>
    </font>
    <font>
      <b/>
      <sz val="9"/>
      <color theme="1"/>
      <name val="Arial"/>
      <family val="2"/>
    </font>
    <font>
      <b/>
      <i/>
      <sz val="9"/>
      <color theme="1"/>
      <name val="Arial"/>
      <family val="2"/>
    </font>
    <font>
      <b/>
      <sz val="11"/>
      <color theme="1"/>
      <name val="Arial"/>
      <family val="2"/>
    </font>
    <font>
      <sz val="11"/>
      <color theme="1"/>
      <name val="Arial"/>
      <family val="2"/>
    </font>
    <font>
      <sz val="9"/>
      <color rgb="FFFF0000"/>
      <name val="Arial"/>
      <family val="2"/>
    </font>
    <font>
      <sz val="28"/>
      <color rgb="FF000000"/>
      <name val="Arial"/>
      <family val="2"/>
    </font>
    <font>
      <sz val="9"/>
      <color rgb="FF000000"/>
      <name val="Arial"/>
      <family val="2"/>
    </font>
    <font>
      <sz val="8"/>
      <color rgb="FF000000"/>
      <name val="Arial"/>
      <family val="2"/>
    </font>
    <font>
      <sz val="9"/>
      <color indexed="81"/>
      <name val="Tahoma"/>
      <family val="2"/>
    </font>
    <font>
      <b/>
      <sz val="9"/>
      <color indexed="81"/>
      <name val="Tahoma"/>
      <family val="2"/>
    </font>
    <font>
      <b/>
      <sz val="9"/>
      <color rgb="FFFF0000"/>
      <name val="Arial"/>
      <family val="2"/>
    </font>
  </fonts>
  <fills count="8">
    <fill>
      <patternFill patternType="none"/>
    </fill>
    <fill>
      <patternFill patternType="gray125"/>
    </fill>
    <fill>
      <patternFill patternType="solid">
        <fgColor indexed="26"/>
        <bgColor indexed="64"/>
      </patternFill>
    </fill>
    <fill>
      <patternFill patternType="solid">
        <fgColor rgb="FF95B6DF"/>
        <bgColor indexed="64"/>
      </patternFill>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rgb="FFDCDDDE"/>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3882"/>
      </left>
      <right style="thin">
        <color rgb="FF003882"/>
      </right>
      <top/>
      <bottom style="thin">
        <color rgb="FF003882"/>
      </bottom>
      <diagonal/>
    </border>
    <border>
      <left/>
      <right/>
      <top style="thin">
        <color indexed="64"/>
      </top>
      <bottom style="thin">
        <color indexed="64"/>
      </bottom>
      <diagonal/>
    </border>
  </borders>
  <cellStyleXfs count="49">
    <xf numFmtId="0" fontId="0"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8" fontId="8" fillId="0" borderId="0"/>
    <xf numFmtId="168"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0">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Protection="1">
      <protection locked="0"/>
    </xf>
    <xf numFmtId="49" fontId="0" fillId="0" borderId="0" xfId="0" applyNumberFormat="1"/>
    <xf numFmtId="0" fontId="3" fillId="0" borderId="4" xfId="25" applyFont="1" applyBorder="1" applyAlignment="1">
      <alignment horizontal="center" vertical="center" wrapText="1"/>
    </xf>
    <xf numFmtId="0" fontId="3" fillId="0" borderId="5" xfId="25" applyFont="1" applyBorder="1" applyAlignment="1">
      <alignment vertical="center" wrapText="1"/>
    </xf>
    <xf numFmtId="0" fontId="3" fillId="0" borderId="6" xfId="25" applyFont="1" applyBorder="1" applyAlignment="1">
      <alignment vertical="center" wrapText="1"/>
    </xf>
    <xf numFmtId="0" fontId="3" fillId="0" borderId="7" xfId="25" applyFont="1" applyBorder="1" applyAlignment="1">
      <alignment vertical="center" wrapText="1"/>
    </xf>
    <xf numFmtId="0" fontId="3" fillId="0" borderId="5" xfId="25" applyFont="1" applyBorder="1" applyAlignment="1">
      <alignment horizontal="center" vertical="center" wrapText="1"/>
    </xf>
    <xf numFmtId="0" fontId="3" fillId="0" borderId="7" xfId="25" applyFont="1" applyBorder="1" applyAlignment="1">
      <alignment horizontal="center" vertical="center" wrapText="1"/>
    </xf>
    <xf numFmtId="0" fontId="2" fillId="0" borderId="0" xfId="0" applyFont="1"/>
    <xf numFmtId="0" fontId="2" fillId="0" borderId="0" xfId="0" applyFont="1" applyAlignment="1">
      <alignment horizontal="left"/>
    </xf>
    <xf numFmtId="0" fontId="0" fillId="0" borderId="0" xfId="0" quotePrefix="1" applyAlignment="1">
      <alignment horizontal="left" vertical="top" wrapText="1"/>
    </xf>
    <xf numFmtId="0" fontId="2" fillId="0" borderId="0" xfId="39"/>
    <xf numFmtId="0" fontId="2" fillId="0" borderId="0" xfId="39" applyAlignment="1">
      <alignment horizontal="left"/>
    </xf>
    <xf numFmtId="0" fontId="2" fillId="0" borderId="0" xfId="39" applyFont="1"/>
    <xf numFmtId="0" fontId="9" fillId="0" borderId="0" xfId="39" applyFont="1"/>
    <xf numFmtId="0" fontId="2" fillId="0" borderId="0" xfId="39" quotePrefix="1" applyAlignment="1">
      <alignment horizontal="left"/>
    </xf>
    <xf numFmtId="0" fontId="0" fillId="0" borderId="8" xfId="0" applyBorder="1"/>
    <xf numFmtId="0" fontId="0" fillId="0" borderId="0" xfId="0" applyBorder="1"/>
    <xf numFmtId="0" fontId="10" fillId="0" borderId="0" xfId="0" applyFont="1"/>
    <xf numFmtId="0" fontId="2" fillId="0" borderId="0" xfId="0" applyFont="1" applyBorder="1"/>
    <xf numFmtId="0" fontId="11" fillId="0" borderId="0" xfId="0" applyFont="1"/>
    <xf numFmtId="0" fontId="2" fillId="0" borderId="0" xfId="8"/>
    <xf numFmtId="0" fontId="2" fillId="0" borderId="0" xfId="8" applyAlignment="1">
      <alignment horizontal="left"/>
    </xf>
    <xf numFmtId="49" fontId="2" fillId="0" borderId="0" xfId="8" applyNumberFormat="1" applyAlignment="1">
      <alignment horizontal="left"/>
    </xf>
    <xf numFmtId="0" fontId="2" fillId="0" borderId="0" xfId="13"/>
    <xf numFmtId="0" fontId="2" fillId="0" borderId="0" xfId="13" applyAlignment="1">
      <alignment horizontal="left"/>
    </xf>
    <xf numFmtId="49" fontId="2" fillId="0" borderId="0" xfId="13" applyNumberFormat="1" applyAlignment="1">
      <alignment horizontal="left"/>
    </xf>
    <xf numFmtId="49" fontId="2" fillId="0" borderId="0" xfId="18" applyNumberFormat="1"/>
    <xf numFmtId="0" fontId="2" fillId="0" borderId="0" xfId="0" applyFont="1" applyProtection="1">
      <protection locked="0"/>
    </xf>
    <xf numFmtId="0" fontId="0" fillId="0" borderId="9" xfId="0" applyBorder="1"/>
    <xf numFmtId="0" fontId="12" fillId="0" borderId="0" xfId="25" applyFont="1" applyFill="1" applyAlignment="1" applyProtection="1">
      <alignment vertical="center"/>
    </xf>
    <xf numFmtId="0" fontId="15" fillId="0" borderId="0" xfId="0" applyFont="1" applyProtection="1"/>
    <xf numFmtId="3" fontId="23" fillId="2" borderId="4" xfId="25" applyNumberFormat="1" applyFont="1" applyFill="1" applyBorder="1" applyAlignment="1" applyProtection="1">
      <alignment horizontal="right" vertical="center"/>
      <protection locked="0"/>
    </xf>
    <xf numFmtId="0" fontId="15" fillId="0" borderId="0" xfId="0" applyFont="1"/>
    <xf numFmtId="0" fontId="23" fillId="0" borderId="0" xfId="25" applyFont="1" applyFill="1" applyAlignment="1" applyProtection="1">
      <alignment vertical="center"/>
    </xf>
    <xf numFmtId="0" fontId="15" fillId="0" borderId="0" xfId="22" applyFont="1" applyAlignment="1" applyProtection="1">
      <alignment horizontal="left"/>
    </xf>
    <xf numFmtId="0" fontId="15" fillId="0" borderId="0" xfId="22" applyFont="1" applyProtection="1"/>
    <xf numFmtId="0" fontId="15" fillId="0" borderId="0" xfId="22" applyNumberFormat="1" applyFont="1" applyBorder="1" applyProtection="1"/>
    <xf numFmtId="0" fontId="23" fillId="0" borderId="0" xfId="25" applyFont="1" applyFill="1" applyProtection="1"/>
    <xf numFmtId="0" fontId="23" fillId="0" borderId="0" xfId="25" applyFont="1" applyFill="1" applyAlignment="1" applyProtection="1">
      <alignment horizontal="center" vertical="center"/>
    </xf>
    <xf numFmtId="0" fontId="15" fillId="0" borderId="0" xfId="25" applyFont="1" applyFill="1" applyAlignment="1" applyProtection="1">
      <alignment vertical="center"/>
    </xf>
    <xf numFmtId="0" fontId="16" fillId="0" borderId="0" xfId="25" applyFont="1" applyFill="1" applyAlignment="1" applyProtection="1">
      <alignment horizontal="right" vertical="center"/>
    </xf>
    <xf numFmtId="49" fontId="23" fillId="0" borderId="0" xfId="25" applyNumberFormat="1" applyFont="1" applyFill="1" applyProtection="1"/>
    <xf numFmtId="0" fontId="23" fillId="0" borderId="0" xfId="25" applyFont="1" applyFill="1" applyAlignment="1" applyProtection="1">
      <alignment horizontal="left" vertical="center"/>
    </xf>
    <xf numFmtId="14" fontId="23" fillId="0" borderId="4" xfId="25" applyNumberFormat="1" applyFont="1" applyFill="1" applyBorder="1" applyAlignment="1" applyProtection="1">
      <alignment horizontal="center" vertical="center"/>
    </xf>
    <xf numFmtId="169" fontId="15" fillId="0" borderId="0" xfId="6" applyNumberFormat="1" applyFont="1" applyFill="1" applyAlignment="1" applyProtection="1">
      <alignment horizontal="left" vertical="center"/>
    </xf>
    <xf numFmtId="169" fontId="16" fillId="0" borderId="0" xfId="25" applyNumberFormat="1" applyFont="1" applyFill="1" applyAlignment="1" applyProtection="1">
      <alignment horizontal="right" vertical="center"/>
    </xf>
    <xf numFmtId="169" fontId="15" fillId="0" borderId="0" xfId="25" applyNumberFormat="1" applyFont="1" applyFill="1" applyAlignment="1" applyProtection="1">
      <alignment vertical="center"/>
    </xf>
    <xf numFmtId="0" fontId="23" fillId="0" borderId="4" xfId="25" applyFont="1" applyFill="1" applyBorder="1" applyAlignment="1" applyProtection="1">
      <alignment horizontal="center" vertical="center"/>
    </xf>
    <xf numFmtId="0" fontId="24" fillId="0" borderId="0" xfId="25" applyFont="1" applyFill="1" applyAlignment="1" applyProtection="1">
      <alignment vertical="center"/>
    </xf>
    <xf numFmtId="0" fontId="25" fillId="0" borderId="0" xfId="25" applyFont="1" applyFill="1" applyAlignment="1" applyProtection="1">
      <alignment vertical="center"/>
    </xf>
    <xf numFmtId="4" fontId="24" fillId="0" borderId="0" xfId="25" applyNumberFormat="1" applyFont="1" applyFill="1" applyAlignment="1" applyProtection="1">
      <alignment vertical="center"/>
    </xf>
    <xf numFmtId="0" fontId="24" fillId="0" borderId="0" xfId="25" applyFont="1" applyFill="1" applyBorder="1" applyAlignment="1" applyProtection="1">
      <alignment horizontal="center" vertical="center"/>
    </xf>
    <xf numFmtId="0" fontId="15" fillId="0" borderId="4" xfId="0" applyFont="1" applyBorder="1" applyAlignment="1">
      <alignment wrapText="1"/>
    </xf>
    <xf numFmtId="0" fontId="23" fillId="0" borderId="0" xfId="25" applyFont="1" applyFill="1" applyAlignment="1" applyProtection="1">
      <alignment horizontal="left"/>
    </xf>
    <xf numFmtId="0" fontId="23" fillId="0" borderId="0" xfId="25" applyFont="1" applyFill="1" applyBorder="1" applyAlignment="1" applyProtection="1">
      <alignment horizontal="left"/>
    </xf>
    <xf numFmtId="49" fontId="23" fillId="0" borderId="4" xfId="25" applyNumberFormat="1" applyFont="1" applyFill="1" applyBorder="1" applyAlignment="1" applyProtection="1">
      <alignment horizontal="center" vertical="center"/>
    </xf>
    <xf numFmtId="0" fontId="23" fillId="0" borderId="0" xfId="25" applyFont="1" applyFill="1" applyBorder="1" applyAlignment="1" applyProtection="1">
      <alignment horizontal="center" vertical="center"/>
    </xf>
    <xf numFmtId="0" fontId="15" fillId="0" borderId="0" xfId="23" applyFont="1" applyProtection="1"/>
    <xf numFmtId="49" fontId="23" fillId="0" borderId="0" xfId="25" applyNumberFormat="1" applyFont="1" applyFill="1" applyAlignment="1" applyProtection="1">
      <alignment horizontal="center" vertical="center"/>
    </xf>
    <xf numFmtId="0" fontId="24" fillId="0" borderId="0" xfId="25" applyFont="1" applyFill="1" applyProtection="1"/>
    <xf numFmtId="49" fontId="23" fillId="0" borderId="4" xfId="25" applyNumberFormat="1" applyFont="1" applyFill="1" applyBorder="1" applyAlignment="1" applyProtection="1">
      <alignment horizontal="center" vertical="center" wrapText="1"/>
    </xf>
    <xf numFmtId="49" fontId="23" fillId="0" borderId="0" xfId="25" applyNumberFormat="1" applyFont="1" applyFill="1" applyAlignment="1" applyProtection="1">
      <alignment horizontal="center" vertical="center" wrapText="1"/>
    </xf>
    <xf numFmtId="49" fontId="23" fillId="0" borderId="0" xfId="25" applyNumberFormat="1" applyFont="1" applyFill="1" applyAlignment="1" applyProtection="1">
      <alignment vertical="center"/>
    </xf>
    <xf numFmtId="49" fontId="15" fillId="0" borderId="0" xfId="0" applyNumberFormat="1" applyFont="1" applyAlignment="1">
      <alignment horizontal="center"/>
    </xf>
    <xf numFmtId="0" fontId="15" fillId="0" borderId="0" xfId="0" applyFont="1" applyAlignment="1">
      <alignment horizontal="center"/>
    </xf>
    <xf numFmtId="177" fontId="16" fillId="0" borderId="0" xfId="0" applyNumberFormat="1" applyFont="1"/>
    <xf numFmtId="0" fontId="24" fillId="0" borderId="0" xfId="25" applyFont="1" applyFill="1" applyAlignment="1" applyProtection="1">
      <alignment horizontal="left" wrapText="1"/>
    </xf>
    <xf numFmtId="0" fontId="15" fillId="0" borderId="0" xfId="0" applyFont="1" applyBorder="1" applyAlignment="1">
      <alignment horizontal="left" indent="2"/>
    </xf>
    <xf numFmtId="0" fontId="24" fillId="0" borderId="0" xfId="25" applyFont="1" applyFill="1" applyAlignment="1" applyProtection="1">
      <alignment vertical="center" wrapText="1"/>
    </xf>
    <xf numFmtId="177" fontId="16" fillId="0" borderId="0" xfId="0" applyNumberFormat="1" applyFont="1" applyBorder="1"/>
    <xf numFmtId="49" fontId="17" fillId="0" borderId="0" xfId="0" applyNumberFormat="1" applyFont="1" applyAlignment="1">
      <alignment horizontal="center"/>
    </xf>
    <xf numFmtId="0" fontId="17" fillId="0" borderId="0" xfId="0" applyFont="1" applyAlignment="1">
      <alignment horizontal="center"/>
    </xf>
    <xf numFmtId="177" fontId="15" fillId="0" borderId="0" xfId="0" applyNumberFormat="1" applyFont="1" applyBorder="1"/>
    <xf numFmtId="0" fontId="17" fillId="0" borderId="0" xfId="0" applyFont="1"/>
    <xf numFmtId="0" fontId="15" fillId="0" borderId="0" xfId="48" applyFont="1" applyFill="1" applyProtection="1">
      <protection hidden="1"/>
    </xf>
    <xf numFmtId="0" fontId="18" fillId="0" borderId="0" xfId="48" applyFont="1" applyFill="1" applyAlignment="1" applyProtection="1">
      <alignment horizontal="right"/>
      <protection hidden="1"/>
    </xf>
    <xf numFmtId="0" fontId="15" fillId="0" borderId="0" xfId="48" applyFont="1" applyProtection="1"/>
    <xf numFmtId="0" fontId="15" fillId="0" borderId="0" xfId="48" applyFont="1" applyFill="1" applyAlignment="1" applyProtection="1">
      <alignment vertical="top" wrapText="1"/>
      <protection hidden="1"/>
    </xf>
    <xf numFmtId="171" fontId="15" fillId="0" borderId="0" xfId="48" applyNumberFormat="1" applyFont="1" applyFill="1" applyProtection="1">
      <protection hidden="1"/>
    </xf>
    <xf numFmtId="0" fontId="15" fillId="0" borderId="0" xfId="48" applyNumberFormat="1" applyFont="1" applyFill="1" applyProtection="1">
      <protection hidden="1"/>
    </xf>
    <xf numFmtId="0" fontId="18" fillId="0" borderId="0" xfId="48" applyFont="1" applyFill="1" applyProtection="1">
      <protection hidden="1"/>
    </xf>
    <xf numFmtId="174" fontId="15" fillId="0" borderId="0" xfId="48" applyNumberFormat="1" applyFont="1" applyFill="1" applyProtection="1">
      <protection hidden="1"/>
    </xf>
    <xf numFmtId="174" fontId="23" fillId="0" borderId="0" xfId="25" applyNumberFormat="1" applyFont="1" applyFill="1" applyAlignment="1" applyProtection="1">
      <alignment vertical="center"/>
    </xf>
    <xf numFmtId="14" fontId="15" fillId="0" borderId="0" xfId="48" applyNumberFormat="1" applyFont="1" applyFill="1" applyAlignment="1" applyProtection="1">
      <alignment horizontal="left"/>
      <protection hidden="1"/>
    </xf>
    <xf numFmtId="0" fontId="15" fillId="0" borderId="0" xfId="48" applyFont="1" applyProtection="1">
      <protection hidden="1"/>
    </xf>
    <xf numFmtId="171" fontId="15" fillId="0" borderId="0" xfId="48" applyNumberFormat="1" applyFont="1" applyProtection="1">
      <protection hidden="1"/>
    </xf>
    <xf numFmtId="174" fontId="19" fillId="0" borderId="0" xfId="48" quotePrefix="1" applyNumberFormat="1" applyFont="1" applyFill="1" applyProtection="1">
      <protection hidden="1"/>
    </xf>
    <xf numFmtId="0" fontId="15" fillId="0" borderId="4" xfId="48" applyFont="1" applyFill="1" applyBorder="1" applyProtection="1">
      <protection hidden="1"/>
    </xf>
    <xf numFmtId="0" fontId="17" fillId="0" borderId="0" xfId="48" applyNumberFormat="1" applyFont="1" applyFill="1" applyProtection="1"/>
    <xf numFmtId="0" fontId="15" fillId="0" borderId="0" xfId="48" applyNumberFormat="1" applyFont="1" applyFill="1" applyProtection="1"/>
    <xf numFmtId="169" fontId="10" fillId="0" borderId="0" xfId="7" applyNumberFormat="1" applyFont="1" applyFill="1" applyAlignment="1" applyProtection="1">
      <alignment horizontal="left" vertical="center"/>
    </xf>
    <xf numFmtId="0" fontId="26" fillId="0" borderId="0" xfId="25" applyFont="1" applyFill="1" applyAlignment="1" applyProtection="1">
      <alignment vertical="center"/>
    </xf>
    <xf numFmtId="0" fontId="27" fillId="0" borderId="0" xfId="25" applyFont="1" applyFill="1" applyAlignment="1" applyProtection="1">
      <alignment vertical="center"/>
    </xf>
    <xf numFmtId="0" fontId="2" fillId="0" borderId="0" xfId="33" applyFont="1"/>
    <xf numFmtId="0" fontId="17" fillId="0" borderId="4" xfId="0" applyNumberFormat="1" applyFont="1" applyBorder="1" applyAlignment="1">
      <alignment horizontal="center" vertical="center" wrapText="1"/>
    </xf>
    <xf numFmtId="0" fontId="24"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vertical="top"/>
    </xf>
    <xf numFmtId="0" fontId="15" fillId="0" borderId="0" xfId="24" applyFont="1" applyFill="1" applyBorder="1" applyAlignment="1" applyProtection="1">
      <alignment horizontal="left" vertical="top"/>
    </xf>
    <xf numFmtId="0" fontId="15" fillId="0" borderId="0" xfId="15" applyFont="1" applyFill="1" applyBorder="1" applyAlignment="1" applyProtection="1">
      <alignment horizontal="left"/>
    </xf>
    <xf numFmtId="0" fontId="2" fillId="0" borderId="0" xfId="0" applyFont="1" applyProtection="1"/>
    <xf numFmtId="0" fontId="2" fillId="0" borderId="0" xfId="0" quotePrefix="1" applyFont="1" applyProtection="1"/>
    <xf numFmtId="0" fontId="0" fillId="0" borderId="0" xfId="0" quotePrefix="1"/>
    <xf numFmtId="0" fontId="2" fillId="0" borderId="0" xfId="40"/>
    <xf numFmtId="0" fontId="2" fillId="0" borderId="0" xfId="39" applyFont="1" applyAlignment="1">
      <alignment horizontal="left"/>
    </xf>
    <xf numFmtId="0" fontId="15" fillId="0" borderId="0" xfId="0" applyFont="1" applyBorder="1" applyAlignment="1">
      <alignment wrapText="1"/>
    </xf>
    <xf numFmtId="0" fontId="15" fillId="0" borderId="0" xfId="8" applyFont="1" applyFill="1" applyAlignment="1"/>
    <xf numFmtId="0" fontId="15" fillId="0" borderId="0" xfId="8" applyFont="1" applyFill="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xf numFmtId="0" fontId="15" fillId="0" borderId="0" xfId="0" applyFont="1" applyFill="1" applyBorder="1" applyAlignment="1">
      <alignment vertical="top"/>
    </xf>
    <xf numFmtId="0" fontId="28" fillId="0" borderId="0" xfId="0" applyFont="1" applyFill="1" applyBorder="1" applyAlignment="1">
      <alignment horizontal="left" vertical="top"/>
    </xf>
    <xf numFmtId="0" fontId="15" fillId="0" borderId="0" xfId="15" applyFont="1" applyFill="1" applyBorder="1" applyAlignment="1">
      <alignment horizontal="left"/>
    </xf>
    <xf numFmtId="0" fontId="13" fillId="3" borderId="11" xfId="48" applyNumberFormat="1" applyFont="1" applyFill="1" applyBorder="1" applyAlignment="1" applyProtection="1">
      <alignment vertical="top" wrapText="1"/>
      <protection hidden="1"/>
    </xf>
    <xf numFmtId="172" fontId="15" fillId="3" borderId="13" xfId="48" applyNumberFormat="1" applyFont="1" applyFill="1" applyBorder="1" applyProtection="1">
      <protection hidden="1"/>
    </xf>
    <xf numFmtId="0" fontId="18" fillId="3" borderId="13" xfId="48" applyFont="1" applyFill="1" applyBorder="1" applyAlignment="1" applyProtection="1">
      <alignment horizontal="center" vertical="top"/>
      <protection hidden="1"/>
    </xf>
    <xf numFmtId="0" fontId="18" fillId="3" borderId="14" xfId="48" applyFont="1" applyFill="1" applyBorder="1" applyAlignment="1" applyProtection="1">
      <alignment horizontal="center" vertical="top"/>
      <protection hidden="1"/>
    </xf>
    <xf numFmtId="0" fontId="17" fillId="3" borderId="8" xfId="48" applyNumberFormat="1" applyFont="1" applyFill="1" applyBorder="1" applyAlignment="1" applyProtection="1">
      <alignment horizontal="left"/>
    </xf>
    <xf numFmtId="172" fontId="15" fillId="3" borderId="0" xfId="48" applyNumberFormat="1" applyFont="1" applyFill="1" applyBorder="1" applyProtection="1">
      <protection hidden="1"/>
    </xf>
    <xf numFmtId="0" fontId="2" fillId="3" borderId="0" xfId="48" applyFont="1" applyFill="1" applyBorder="1" applyProtection="1">
      <protection hidden="1"/>
    </xf>
    <xf numFmtId="0" fontId="18" fillId="3" borderId="15" xfId="48" applyFont="1" applyFill="1" applyBorder="1" applyProtection="1">
      <protection hidden="1"/>
    </xf>
    <xf numFmtId="0" fontId="20" fillId="3" borderId="8" xfId="48" applyFont="1" applyFill="1" applyBorder="1" applyProtection="1">
      <protection hidden="1"/>
    </xf>
    <xf numFmtId="171" fontId="15" fillId="3" borderId="0" xfId="48" quotePrefix="1" applyNumberFormat="1" applyFont="1" applyFill="1" applyBorder="1" applyProtection="1">
      <protection hidden="1"/>
    </xf>
    <xf numFmtId="0" fontId="15" fillId="3" borderId="0" xfId="48" applyFont="1" applyFill="1" applyBorder="1" applyProtection="1">
      <protection hidden="1"/>
    </xf>
    <xf numFmtId="0" fontId="17" fillId="3" borderId="8" xfId="48" applyFont="1" applyFill="1" applyBorder="1" applyProtection="1">
      <protection hidden="1"/>
    </xf>
    <xf numFmtId="171" fontId="15" fillId="3" borderId="0" xfId="48" applyNumberFormat="1" applyFont="1" applyFill="1" applyBorder="1" applyProtection="1">
      <protection hidden="1"/>
    </xf>
    <xf numFmtId="0" fontId="15" fillId="3" borderId="8" xfId="48" applyFont="1" applyFill="1" applyBorder="1" applyProtection="1">
      <protection hidden="1"/>
    </xf>
    <xf numFmtId="173" fontId="15" fillId="3" borderId="4" xfId="48" applyNumberFormat="1" applyFont="1" applyFill="1" applyBorder="1" applyAlignment="1" applyProtection="1">
      <alignment horizontal="center"/>
    </xf>
    <xf numFmtId="173" fontId="15" fillId="3" borderId="0" xfId="48" applyNumberFormat="1" applyFont="1" applyFill="1" applyBorder="1" applyAlignment="1" applyProtection="1">
      <alignment horizontal="center"/>
    </xf>
    <xf numFmtId="49" fontId="15" fillId="3" borderId="0" xfId="48" applyNumberFormat="1" applyFont="1" applyFill="1" applyBorder="1" applyAlignment="1" applyProtection="1">
      <alignment horizontal="left"/>
      <protection locked="0"/>
    </xf>
    <xf numFmtId="176" fontId="15" fillId="3" borderId="4" xfId="48" applyNumberFormat="1" applyFont="1" applyFill="1" applyBorder="1" applyAlignment="1" applyProtection="1">
      <alignment horizontal="center"/>
    </xf>
    <xf numFmtId="49" fontId="15" fillId="3" borderId="4" xfId="48" applyNumberFormat="1" applyFont="1" applyFill="1" applyBorder="1" applyAlignment="1" applyProtection="1">
      <alignment horizontal="center"/>
    </xf>
    <xf numFmtId="175" fontId="15" fillId="4" borderId="18" xfId="48" applyNumberFormat="1" applyFont="1" applyFill="1" applyBorder="1" applyAlignment="1" applyProtection="1">
      <alignment horizontal="center"/>
      <protection locked="0"/>
    </xf>
    <xf numFmtId="170" fontId="15" fillId="4" borderId="18" xfId="48" applyNumberFormat="1" applyFont="1" applyFill="1" applyBorder="1" applyAlignment="1" applyProtection="1">
      <alignment horizontal="center"/>
      <protection locked="0"/>
    </xf>
    <xf numFmtId="170" fontId="15" fillId="3" borderId="0" xfId="48" applyNumberFormat="1" applyFont="1" applyFill="1" applyBorder="1" applyProtection="1"/>
    <xf numFmtId="0" fontId="15" fillId="3" borderId="8" xfId="48" applyFont="1" applyFill="1" applyBorder="1" applyProtection="1"/>
    <xf numFmtId="0" fontId="15" fillId="3" borderId="4" xfId="48" applyFont="1" applyFill="1" applyBorder="1" applyAlignment="1" applyProtection="1">
      <alignment horizontal="center"/>
      <protection hidden="1"/>
    </xf>
    <xf numFmtId="0" fontId="15" fillId="3" borderId="0" xfId="48" applyFont="1" applyFill="1" applyBorder="1" applyAlignment="1" applyProtection="1">
      <alignment horizontal="center"/>
      <protection hidden="1"/>
    </xf>
    <xf numFmtId="171" fontId="15" fillId="3" borderId="0" xfId="48" applyNumberFormat="1" applyFont="1" applyFill="1" applyBorder="1" applyAlignment="1" applyProtection="1">
      <alignment horizontal="center"/>
      <protection locked="0"/>
    </xf>
    <xf numFmtId="0" fontId="15" fillId="3" borderId="16" xfId="48" applyFont="1" applyFill="1" applyBorder="1" applyProtection="1">
      <protection hidden="1"/>
    </xf>
    <xf numFmtId="0" fontId="15" fillId="3" borderId="11" xfId="48" applyFont="1" applyFill="1" applyBorder="1" applyProtection="1">
      <protection hidden="1"/>
    </xf>
    <xf numFmtId="170" fontId="15" fillId="3" borderId="13" xfId="48" applyNumberFormat="1" applyFont="1" applyFill="1" applyBorder="1" applyProtection="1"/>
    <xf numFmtId="0" fontId="15" fillId="3" borderId="13" xfId="48" applyFont="1" applyFill="1" applyBorder="1" applyProtection="1">
      <protection hidden="1"/>
    </xf>
    <xf numFmtId="0" fontId="18" fillId="3" borderId="14" xfId="48" applyFont="1" applyFill="1" applyBorder="1" applyProtection="1">
      <protection hidden="1"/>
    </xf>
    <xf numFmtId="0" fontId="15" fillId="3" borderId="8" xfId="48" applyFont="1" applyFill="1" applyBorder="1" applyAlignment="1" applyProtection="1">
      <alignment horizontal="left" indent="4"/>
      <protection hidden="1"/>
    </xf>
    <xf numFmtId="49" fontId="15" fillId="4" borderId="18" xfId="48" applyNumberFormat="1" applyFont="1" applyFill="1" applyBorder="1" applyAlignment="1" applyProtection="1">
      <alignment horizontal="left"/>
      <protection locked="0"/>
    </xf>
    <xf numFmtId="49" fontId="5" fillId="4" borderId="18" xfId="1" applyNumberFormat="1" applyFill="1" applyBorder="1" applyAlignment="1" applyProtection="1">
      <alignment horizontal="left"/>
      <protection locked="0"/>
    </xf>
    <xf numFmtId="0" fontId="15" fillId="3" borderId="12" xfId="48" applyFont="1" applyFill="1" applyBorder="1" applyProtection="1">
      <protection hidden="1"/>
    </xf>
    <xf numFmtId="0" fontId="18" fillId="3" borderId="17" xfId="48" applyFont="1" applyFill="1" applyBorder="1" applyProtection="1">
      <protection hidden="1"/>
    </xf>
    <xf numFmtId="0" fontId="23" fillId="0" borderId="0" xfId="0" applyFont="1"/>
    <xf numFmtId="0" fontId="23" fillId="4" borderId="18" xfId="0" applyFont="1" applyFill="1" applyBorder="1"/>
    <xf numFmtId="0" fontId="23" fillId="5" borderId="19" xfId="0" applyFont="1" applyFill="1" applyBorder="1"/>
    <xf numFmtId="0" fontId="23" fillId="3" borderId="4" xfId="0" applyFont="1" applyFill="1" applyBorder="1"/>
    <xf numFmtId="0" fontId="23" fillId="6" borderId="4" xfId="0" applyFont="1" applyFill="1" applyBorder="1"/>
    <xf numFmtId="0" fontId="23" fillId="7" borderId="4" xfId="0" applyFont="1" applyFill="1" applyBorder="1"/>
    <xf numFmtId="3" fontId="23" fillId="4" borderId="18" xfId="25" applyNumberFormat="1" applyFont="1" applyFill="1" applyBorder="1" applyAlignment="1" applyProtection="1">
      <alignment horizontal="right" vertical="center"/>
      <protection locked="0"/>
    </xf>
    <xf numFmtId="3" fontId="15" fillId="5" borderId="4" xfId="0" applyNumberFormat="1" applyFont="1" applyFill="1" applyBorder="1"/>
    <xf numFmtId="4" fontId="15" fillId="5" borderId="4" xfId="0" applyNumberFormat="1" applyFont="1" applyFill="1" applyBorder="1"/>
    <xf numFmtId="49" fontId="30" fillId="4" borderId="4" xfId="25" applyNumberFormat="1" applyFont="1" applyFill="1" applyBorder="1" applyAlignment="1" applyProtection="1">
      <alignment horizontal="center" vertical="center"/>
    </xf>
    <xf numFmtId="49" fontId="30" fillId="4" borderId="4" xfId="25" applyNumberFormat="1" applyFont="1" applyFill="1" applyBorder="1" applyAlignment="1" applyProtection="1">
      <alignment horizontal="center" vertical="center" wrapText="1"/>
    </xf>
    <xf numFmtId="49" fontId="30" fillId="4" borderId="4" xfId="25" quotePrefix="1" applyNumberFormat="1" applyFont="1" applyFill="1" applyBorder="1" applyAlignment="1" applyProtection="1">
      <alignment horizontal="center" vertical="center"/>
    </xf>
    <xf numFmtId="0" fontId="30" fillId="4" borderId="0" xfId="0" applyFont="1" applyFill="1"/>
    <xf numFmtId="0" fontId="30" fillId="4" borderId="0" xfId="25" applyFont="1" applyFill="1" applyAlignment="1" applyProtection="1">
      <alignment vertical="center"/>
    </xf>
    <xf numFmtId="49" fontId="30" fillId="4" borderId="4" xfId="0" quotePrefix="1" applyNumberFormat="1" applyFont="1" applyFill="1" applyBorder="1" applyAlignment="1">
      <alignment horizontal="center"/>
    </xf>
    <xf numFmtId="3" fontId="23" fillId="5" borderId="4" xfId="25" applyNumberFormat="1" applyFont="1" applyFill="1" applyBorder="1" applyAlignment="1" applyProtection="1">
      <alignment horizontal="right" vertical="center"/>
    </xf>
    <xf numFmtId="2" fontId="23" fillId="4" borderId="18" xfId="25" applyNumberFormat="1" applyFont="1" applyFill="1" applyBorder="1" applyAlignment="1" applyProtection="1">
      <alignment horizontal="right" vertical="center"/>
      <protection locked="0"/>
    </xf>
    <xf numFmtId="49" fontId="30" fillId="4" borderId="4" xfId="0" applyNumberFormat="1" applyFont="1" applyFill="1" applyBorder="1" applyAlignment="1">
      <alignment horizontal="center" vertical="center" wrapText="1"/>
    </xf>
    <xf numFmtId="0" fontId="12" fillId="3" borderId="0" xfId="33" applyFont="1" applyFill="1" applyProtection="1">
      <protection hidden="1"/>
    </xf>
    <xf numFmtId="0" fontId="2" fillId="3" borderId="0" xfId="33" applyFont="1" applyFill="1"/>
    <xf numFmtId="0" fontId="14" fillId="3" borderId="0" xfId="33" applyFont="1" applyFill="1"/>
    <xf numFmtId="0" fontId="20" fillId="3" borderId="0" xfId="33" applyFont="1" applyFill="1"/>
    <xf numFmtId="0" fontId="20" fillId="3" borderId="0" xfId="33" applyFont="1" applyFill="1" applyBorder="1" applyProtection="1">
      <protection hidden="1"/>
    </xf>
    <xf numFmtId="0" fontId="2" fillId="3" borderId="0" xfId="33" applyFont="1" applyFill="1" applyBorder="1"/>
    <xf numFmtId="0" fontId="15" fillId="3" borderId="0" xfId="33" applyFont="1" applyFill="1"/>
    <xf numFmtId="0" fontId="15" fillId="3" borderId="0" xfId="33" applyFont="1" applyFill="1" applyBorder="1"/>
    <xf numFmtId="0" fontId="17" fillId="3" borderId="0" xfId="33" applyFont="1" applyFill="1" applyBorder="1" applyProtection="1">
      <protection hidden="1"/>
    </xf>
    <xf numFmtId="0" fontId="17" fillId="3" borderId="0" xfId="33" applyFont="1" applyFill="1"/>
    <xf numFmtId="0" fontId="9" fillId="0" borderId="0" xfId="0" applyFont="1"/>
    <xf numFmtId="0" fontId="2" fillId="0" borderId="0" xfId="0" applyFont="1" applyAlignment="1">
      <alignment horizontal="left" vertical="top"/>
    </xf>
    <xf numFmtId="3" fontId="23" fillId="4" borderId="18" xfId="25" applyNumberFormat="1" applyFont="1" applyFill="1" applyBorder="1" applyAlignment="1" applyProtection="1">
      <alignment horizontal="center" vertical="center"/>
      <protection locked="0"/>
    </xf>
    <xf numFmtId="49" fontId="23" fillId="4" borderId="18" xfId="25" applyNumberFormat="1" applyFont="1" applyFill="1" applyBorder="1" applyAlignment="1" applyProtection="1">
      <alignment horizontal="left" vertical="center"/>
      <protection locked="0"/>
    </xf>
    <xf numFmtId="0" fontId="17" fillId="0" borderId="4" xfId="0" applyFont="1" applyBorder="1" applyAlignment="1">
      <alignment vertical="center" wrapText="1"/>
    </xf>
    <xf numFmtId="0" fontId="1" fillId="0" borderId="0" xfId="25" applyFont="1" applyFill="1" applyAlignment="1" applyProtection="1">
      <alignment vertical="center"/>
    </xf>
    <xf numFmtId="0" fontId="1" fillId="0" borderId="0" xfId="25" applyFont="1" applyFill="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left" indent="4"/>
    </xf>
    <xf numFmtId="0" fontId="24" fillId="0" borderId="0" xfId="25" applyFont="1" applyFill="1" applyAlignment="1" applyProtection="1">
      <alignment vertical="top" wrapText="1"/>
    </xf>
    <xf numFmtId="0" fontId="15" fillId="0" borderId="0" xfId="0" applyFont="1" applyBorder="1" applyAlignment="1">
      <alignment horizontal="left" vertical="top" wrapText="1" indent="2"/>
    </xf>
    <xf numFmtId="0" fontId="15" fillId="0" borderId="20" xfId="0" applyFont="1" applyBorder="1"/>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49" fontId="30" fillId="4" borderId="19" xfId="25" applyNumberFormat="1" applyFont="1" applyFill="1" applyBorder="1" applyAlignment="1" applyProtection="1">
      <alignment horizontal="center" vertical="center"/>
    </xf>
    <xf numFmtId="0" fontId="15" fillId="0" borderId="19" xfId="0" applyFont="1" applyBorder="1" applyAlignment="1">
      <alignment wrapText="1"/>
    </xf>
    <xf numFmtId="3" fontId="23" fillId="5" borderId="19" xfId="25" applyNumberFormat="1" applyFont="1" applyFill="1" applyBorder="1" applyAlignment="1" applyProtection="1">
      <alignment horizontal="right" vertical="center"/>
    </xf>
    <xf numFmtId="0" fontId="23" fillId="0" borderId="0" xfId="25" applyFont="1" applyFill="1" applyBorder="1" applyProtection="1"/>
    <xf numFmtId="0" fontId="23" fillId="0" borderId="16" xfId="25" applyFont="1" applyFill="1" applyBorder="1" applyProtection="1"/>
    <xf numFmtId="49" fontId="23" fillId="0" borderId="16" xfId="25" applyNumberFormat="1" applyFont="1" applyFill="1" applyBorder="1" applyProtection="1"/>
    <xf numFmtId="3" fontId="23" fillId="0" borderId="16" xfId="25" applyNumberFormat="1" applyFont="1" applyFill="1" applyBorder="1" applyAlignment="1" applyProtection="1">
      <alignment horizontal="right" vertical="center"/>
    </xf>
    <xf numFmtId="49" fontId="30" fillId="4" borderId="12" xfId="25" applyNumberFormat="1" applyFont="1" applyFill="1" applyBorder="1" applyAlignment="1" applyProtection="1">
      <alignment horizontal="center" vertical="center"/>
    </xf>
    <xf numFmtId="3" fontId="23" fillId="4" borderId="21" xfId="25" applyNumberFormat="1" applyFont="1" applyFill="1" applyBorder="1" applyAlignment="1" applyProtection="1">
      <alignment horizontal="center" vertical="center"/>
      <protection locked="0"/>
    </xf>
    <xf numFmtId="49" fontId="23" fillId="4" borderId="21" xfId="25" applyNumberFormat="1" applyFont="1" applyFill="1" applyBorder="1" applyAlignment="1" applyProtection="1">
      <alignment horizontal="left" vertical="center"/>
      <protection locked="0"/>
    </xf>
    <xf numFmtId="0" fontId="23" fillId="0" borderId="22" xfId="25" applyFont="1" applyFill="1" applyBorder="1" applyProtection="1"/>
    <xf numFmtId="0" fontId="23" fillId="0" borderId="10" xfId="25" applyFont="1" applyFill="1" applyBorder="1" applyProtection="1"/>
    <xf numFmtId="0" fontId="23" fillId="0" borderId="17" xfId="25" applyFont="1" applyFill="1" applyBorder="1" applyProtection="1"/>
    <xf numFmtId="3" fontId="23" fillId="0" borderId="4" xfId="25" applyNumberFormat="1" applyFont="1" applyFill="1" applyBorder="1" applyAlignment="1" applyProtection="1">
      <alignment horizontal="right" vertical="center"/>
    </xf>
    <xf numFmtId="0" fontId="23" fillId="0" borderId="4" xfId="25" applyFont="1" applyFill="1" applyBorder="1" applyProtection="1"/>
    <xf numFmtId="49" fontId="30" fillId="4" borderId="10" xfId="25" applyNumberFormat="1" applyFont="1" applyFill="1" applyBorder="1" applyAlignment="1" applyProtection="1">
      <alignment horizontal="center" vertical="center"/>
    </xf>
    <xf numFmtId="0" fontId="15" fillId="0" borderId="0" xfId="0" applyFont="1" applyFill="1" applyBorder="1" applyAlignment="1">
      <alignment vertical="center"/>
    </xf>
    <xf numFmtId="3" fontId="15" fillId="0" borderId="4" xfId="0" applyNumberFormat="1" applyFont="1" applyFill="1" applyBorder="1"/>
    <xf numFmtId="0" fontId="15" fillId="0" borderId="0" xfId="0" applyFont="1" applyFill="1" applyBorder="1" applyAlignment="1">
      <alignment horizontal="left" indent="2"/>
    </xf>
    <xf numFmtId="0" fontId="34" fillId="0" borderId="0" xfId="25" applyFont="1" applyFill="1" applyAlignment="1" applyProtection="1">
      <alignment vertical="center"/>
    </xf>
    <xf numFmtId="4" fontId="23" fillId="5" borderId="16" xfId="25" applyNumberFormat="1" applyFont="1" applyFill="1" applyBorder="1" applyAlignment="1" applyProtection="1">
      <alignment horizontal="right" vertical="center"/>
    </xf>
    <xf numFmtId="0" fontId="15" fillId="0" borderId="19" xfId="0" applyFont="1" applyBorder="1" applyAlignment="1"/>
    <xf numFmtId="49" fontId="1" fillId="0" borderId="0" xfId="25" applyNumberFormat="1" applyFont="1" applyFill="1" applyAlignment="1" applyProtection="1">
      <alignment horizontal="left" vertical="center"/>
    </xf>
    <xf numFmtId="0" fontId="29" fillId="4" borderId="11" xfId="25" applyFont="1" applyFill="1" applyBorder="1" applyAlignment="1" applyProtection="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7" xfId="0" applyFont="1" applyBorder="1" applyAlignment="1" applyProtection="1">
      <alignment horizontal="center" vertical="center"/>
    </xf>
  </cellXfs>
  <cellStyles count="49">
    <cellStyle name="Hyperlinkki" xfId="1" builtinId="8"/>
    <cellStyle name="Milliers [0]_3A_NumeratorReport_Option1_040611" xfId="2"/>
    <cellStyle name="Milliers_3A_NumeratorReport_Option1_040611" xfId="3"/>
    <cellStyle name="Monétaire [0]_3A_NumeratorReport_Option1_040611" xfId="4"/>
    <cellStyle name="Monétaire_3A_NumeratorReport_Option1_040611" xfId="5"/>
    <cellStyle name="Normaali" xfId="0" builtinId="0"/>
    <cellStyle name="Normaali_A_L1_s" xfId="6"/>
    <cellStyle name="Normaali_A_L1_s 3" xfId="7"/>
    <cellStyle name="Normal 10" xfId="8"/>
    <cellStyle name="Normal 10 2" xfId="9"/>
    <cellStyle name="Normal 10 3" xfId="10"/>
    <cellStyle name="Normal 10 4" xfId="11"/>
    <cellStyle name="Normal 10 5" xfId="12"/>
    <cellStyle name="Normal 11" xfId="13"/>
    <cellStyle name="Normal 11 2" xfId="14"/>
    <cellStyle name="Normal 11 3" xfId="15"/>
    <cellStyle name="Normal 11 4" xfId="16"/>
    <cellStyle name="Normal 11 5" xfId="17"/>
    <cellStyle name="Normal 12" xfId="18"/>
    <cellStyle name="Normal 12 2" xfId="19"/>
    <cellStyle name="Normal 12 3" xfId="20"/>
    <cellStyle name="Normal 12 4" xfId="21"/>
    <cellStyle name="Normal 12 5" xfId="22"/>
    <cellStyle name="Normal 13" xfId="23"/>
    <cellStyle name="Normal 14" xfId="24"/>
    <cellStyle name="Normal 2" xfId="25"/>
    <cellStyle name="Normal 2 2" xfId="26"/>
    <cellStyle name="Normal 2 3" xfId="27"/>
    <cellStyle name="Normal 2 4" xfId="28"/>
    <cellStyle name="Normal 2 5" xfId="29"/>
    <cellStyle name="Normal 2 6" xfId="30"/>
    <cellStyle name="Normal 2 7" xfId="31"/>
    <cellStyle name="Normal 2 8" xfId="32"/>
    <cellStyle name="Normal 2 8 2" xfId="33"/>
    <cellStyle name="Normal 3" xfId="34"/>
    <cellStyle name="Normal 4" xfId="35"/>
    <cellStyle name="Normal 5" xfId="36"/>
    <cellStyle name="Normal 6" xfId="37"/>
    <cellStyle name="Normal 7" xfId="38"/>
    <cellStyle name="Normal 8" xfId="39"/>
    <cellStyle name="Normal 8 2" xfId="40"/>
    <cellStyle name="Normal 8 3" xfId="41"/>
    <cellStyle name="Normal 8 4" xfId="42"/>
    <cellStyle name="Normal 8 5" xfId="43"/>
    <cellStyle name="Normal 9 2" xfId="44"/>
    <cellStyle name="Normal 9 3" xfId="45"/>
    <cellStyle name="Normal 9 4" xfId="46"/>
    <cellStyle name="Normal 9 5" xfId="47"/>
    <cellStyle name="Normal_RahkaIIDemo"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5DAA2"/>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Kielet" noThreeD="1" sel="1" val="0"/>
</file>

<file path=xl/ctrlProps/ctrlProp7.xml><?xml version="1.0" encoding="utf-8"?>
<formControlPr xmlns="http://schemas.microsoft.com/office/spreadsheetml/2009/9/main" objectType="CheckBox" fmlaLink="EiRaportoitavaa"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657225</xdr:colOff>
          <xdr:row>10</xdr:row>
          <xdr:rowOff>38100</xdr:rowOff>
        </xdr:from>
        <xdr:to>
          <xdr:col>2</xdr:col>
          <xdr:colOff>2190750</xdr:colOff>
          <xdr:row>11</xdr:row>
          <xdr:rowOff>133350</xdr:rowOff>
        </xdr:to>
        <xdr:sp macro="" textlink="">
          <xdr:nvSpPr>
            <xdr:cNvPr id="1025" name="cmdGet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Tuo 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12</xdr:row>
          <xdr:rowOff>95250</xdr:rowOff>
        </xdr:from>
        <xdr:to>
          <xdr:col>2</xdr:col>
          <xdr:colOff>2190750</xdr:colOff>
          <xdr:row>13</xdr:row>
          <xdr:rowOff>161925</xdr:rowOff>
        </xdr:to>
        <xdr:sp macro="" textlink="">
          <xdr:nvSpPr>
            <xdr:cNvPr id="1026" name="cmdClear"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Tyhjennä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14</xdr:row>
          <xdr:rowOff>95250</xdr:rowOff>
        </xdr:from>
        <xdr:to>
          <xdr:col>2</xdr:col>
          <xdr:colOff>2190750</xdr:colOff>
          <xdr:row>15</xdr:row>
          <xdr:rowOff>161925</xdr:rowOff>
        </xdr:to>
        <xdr:sp macro="" textlink="">
          <xdr:nvSpPr>
            <xdr:cNvPr id="1027" name="cmdPrint"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Tulosta kaikki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16</xdr:row>
          <xdr:rowOff>95250</xdr:rowOff>
        </xdr:from>
        <xdr:to>
          <xdr:col>2</xdr:col>
          <xdr:colOff>2190750</xdr:colOff>
          <xdr:row>17</xdr:row>
          <xdr:rowOff>161925</xdr:rowOff>
        </xdr:to>
        <xdr:sp macro="" textlink="">
          <xdr:nvSpPr>
            <xdr:cNvPr id="1028" name="cmdSaveWorkbook"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18</xdr:row>
          <xdr:rowOff>95250</xdr:rowOff>
        </xdr:from>
        <xdr:to>
          <xdr:col>2</xdr:col>
          <xdr:colOff>2190750</xdr:colOff>
          <xdr:row>19</xdr:row>
          <xdr:rowOff>161925</xdr:rowOff>
        </xdr:to>
        <xdr:sp macro="" textlink="">
          <xdr:nvSpPr>
            <xdr:cNvPr id="1029" name="cmdSaveReport"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Fiva-raportti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152400</xdr:rowOff>
        </xdr:from>
        <xdr:to>
          <xdr:col>1</xdr:col>
          <xdr:colOff>1114425</xdr:colOff>
          <xdr:row>5</xdr:row>
          <xdr:rowOff>38100</xdr:rowOff>
        </xdr:to>
        <xdr:sp macro="" textlink="">
          <xdr:nvSpPr>
            <xdr:cNvPr id="1030" name="drpLanguage" hidden="1">
              <a:extLst>
                <a:ext uri="{63B3BB69-23CF-44E3-9099-C40C66FF867C}">
                  <a14:compatExt spid="_x0000_s10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2933700</xdr:colOff>
          <xdr:row>21</xdr:row>
          <xdr:rowOff>95250</xdr:rowOff>
        </xdr:from>
        <xdr:to>
          <xdr:col>1</xdr:col>
          <xdr:colOff>266700</xdr:colOff>
          <xdr:row>23</xdr:row>
          <xdr:rowOff>57150</xdr:rowOff>
        </xdr:to>
        <xdr:sp macro="" textlink="">
          <xdr:nvSpPr>
            <xdr:cNvPr id="1034" name="ChkEiRaportoitavaa"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
  <sheetViews>
    <sheetView topLeftCell="A3" workbookViewId="0">
      <selection activeCell="A2" sqref="A2"/>
    </sheetView>
  </sheetViews>
  <sheetFormatPr defaultColWidth="9" defaultRowHeight="12" x14ac:dyDescent="0.2"/>
  <cols>
    <col min="1" max="1" width="9" style="42"/>
    <col min="2" max="2" width="17.42578125" style="42" customWidth="1"/>
    <col min="3" max="16384" width="9" style="42"/>
  </cols>
  <sheetData>
    <row r="1" spans="1:13" ht="12.75" hidden="1" x14ac:dyDescent="0.2">
      <c r="A1" s="42" t="s">
        <v>178</v>
      </c>
      <c r="B1" s="42" t="s">
        <v>61</v>
      </c>
      <c r="C1" s="42" t="s">
        <v>75</v>
      </c>
      <c r="D1" s="42" t="s">
        <v>56</v>
      </c>
      <c r="E1" s="42" t="s">
        <v>57</v>
      </c>
      <c r="F1" s="42" t="s">
        <v>64</v>
      </c>
      <c r="G1" s="42" t="s">
        <v>65</v>
      </c>
      <c r="H1" s="42" t="s">
        <v>94</v>
      </c>
      <c r="I1" s="42" t="s">
        <v>395</v>
      </c>
      <c r="J1" s="42" t="s">
        <v>397</v>
      </c>
      <c r="K1" s="42" t="s">
        <v>398</v>
      </c>
      <c r="L1" s="42" t="s">
        <v>399</v>
      </c>
      <c r="M1" s="115" t="s">
        <v>680</v>
      </c>
    </row>
    <row r="2" spans="1:13" ht="12.75" hidden="1" x14ac:dyDescent="0.2">
      <c r="A2" s="42" t="s">
        <v>401</v>
      </c>
      <c r="B2" s="42" t="str">
        <f>Systeemitunnus</f>
        <v>RV</v>
      </c>
      <c r="C2" s="42">
        <f>Tiedonantajataso</f>
        <v>405</v>
      </c>
      <c r="D2" s="42">
        <f>YksilointitunnuksenTyyppi</f>
        <v>1</v>
      </c>
      <c r="E2" s="42" t="str">
        <f>Yksilointitunnus</f>
        <v>1234567</v>
      </c>
      <c r="F2" s="42">
        <f>Raportointipvm</f>
        <v>20150602</v>
      </c>
      <c r="G2" s="42">
        <f>Tiedonajankohta</f>
        <v>0</v>
      </c>
      <c r="H2" s="42" t="s">
        <v>402</v>
      </c>
      <c r="I2" s="42" t="str">
        <f>IF(RaportoijanNimi="","",RaportoijanNimi)</f>
        <v/>
      </c>
      <c r="J2" s="42" t="str">
        <f>IF(RaportoijanPuhelin="","",RaportoijanPuhelin)</f>
        <v/>
      </c>
      <c r="K2" s="42" t="str">
        <f>IF(RaportoijanSPostiOsoite="","",RaportoijanSPostiOsoite)</f>
        <v/>
      </c>
      <c r="L2" s="42" t="str">
        <f>sp_Version</f>
        <v>1.0.5</v>
      </c>
      <c r="M2" s="116">
        <f>IF(EiRaportoitavaa,1,0)</f>
        <v>0</v>
      </c>
    </row>
    <row r="3" spans="1:13" x14ac:dyDescent="0.2">
      <c r="A3" s="43" t="s">
        <v>403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7"/>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631</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119</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79</v>
      </c>
      <c r="C5" s="187"/>
      <c r="D5" s="183"/>
      <c r="E5" s="183"/>
      <c r="F5" s="183"/>
      <c r="G5" s="183"/>
      <c r="H5" s="183"/>
      <c r="I5" s="183"/>
      <c r="J5" s="183"/>
      <c r="K5" s="183"/>
    </row>
    <row r="6" spans="1:11" x14ac:dyDescent="0.2">
      <c r="A6" s="188"/>
      <c r="B6" s="189"/>
      <c r="C6" s="189"/>
      <c r="D6" s="188"/>
      <c r="E6" s="188"/>
      <c r="F6" s="188"/>
      <c r="G6" s="188"/>
      <c r="H6" s="188"/>
      <c r="I6" s="188"/>
      <c r="J6" s="188"/>
      <c r="K6" s="188"/>
    </row>
    <row r="7" spans="1:11" x14ac:dyDescent="0.2">
      <c r="A7" s="188"/>
      <c r="B7" s="189"/>
      <c r="C7" s="190" t="s">
        <v>120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720</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82</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121</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83</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761</v>
      </c>
      <c r="E17" s="188"/>
      <c r="F17" s="188"/>
      <c r="G17" s="188"/>
      <c r="H17" s="188"/>
      <c r="I17" s="188"/>
      <c r="J17" s="188"/>
      <c r="K17" s="188"/>
    </row>
    <row r="18" spans="1:11" x14ac:dyDescent="0.2">
      <c r="A18" s="188"/>
      <c r="B18" s="189"/>
      <c r="C18" s="189"/>
      <c r="D18" s="188" t="s">
        <v>122</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84</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762</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85</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123</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86</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124</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125</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126</v>
      </c>
      <c r="E34" s="188"/>
      <c r="F34" s="188"/>
      <c r="G34" s="188"/>
      <c r="H34" s="188"/>
      <c r="I34" s="188"/>
      <c r="J34" s="188"/>
      <c r="K34" s="188"/>
    </row>
    <row r="35" spans="1:11" x14ac:dyDescent="0.2">
      <c r="A35" s="188"/>
      <c r="B35" s="189"/>
      <c r="C35" s="189"/>
      <c r="D35" s="188" t="s">
        <v>127</v>
      </c>
      <c r="E35" s="188"/>
      <c r="F35" s="188"/>
      <c r="G35" s="188"/>
      <c r="H35" s="188"/>
      <c r="I35" s="188"/>
      <c r="J35" s="188"/>
      <c r="K35" s="188"/>
    </row>
    <row r="36" spans="1:11" x14ac:dyDescent="0.2">
      <c r="A36" s="188"/>
      <c r="B36" s="189"/>
      <c r="C36" s="189"/>
      <c r="D36" s="188" t="s">
        <v>128</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129</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55</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130</v>
      </c>
      <c r="E42" s="188"/>
      <c r="F42" s="188"/>
      <c r="G42" s="188"/>
      <c r="H42" s="188"/>
      <c r="I42" s="188"/>
      <c r="J42" s="188"/>
      <c r="K42" s="188"/>
    </row>
    <row r="43" spans="1:11" x14ac:dyDescent="0.2">
      <c r="A43" s="188"/>
      <c r="B43" s="188"/>
      <c r="C43" s="188"/>
      <c r="D43" s="188" t="s">
        <v>131</v>
      </c>
      <c r="E43" s="188"/>
      <c r="F43" s="188"/>
      <c r="G43" s="188"/>
      <c r="H43" s="188"/>
      <c r="I43" s="188"/>
      <c r="J43" s="188"/>
      <c r="K43" s="188"/>
    </row>
    <row r="44" spans="1:11" x14ac:dyDescent="0.2">
      <c r="A44" s="188"/>
      <c r="B44" s="188"/>
      <c r="C44" s="188"/>
      <c r="D44" s="188" t="s">
        <v>132</v>
      </c>
      <c r="E44" s="188"/>
      <c r="F44" s="188"/>
      <c r="G44" s="188"/>
      <c r="H44" s="188"/>
      <c r="I44" s="188"/>
      <c r="J44" s="188"/>
      <c r="K44" s="188"/>
    </row>
    <row r="45" spans="1:11" x14ac:dyDescent="0.2">
      <c r="A45" s="188"/>
      <c r="B45" s="188"/>
      <c r="C45" s="188"/>
      <c r="D45" s="188" t="s">
        <v>133</v>
      </c>
      <c r="E45" s="188"/>
      <c r="F45" s="188"/>
      <c r="G45" s="188"/>
      <c r="H45" s="188"/>
      <c r="I45" s="188"/>
      <c r="J45" s="188"/>
      <c r="K45" s="188"/>
    </row>
    <row r="46" spans="1:11" x14ac:dyDescent="0.2">
      <c r="A46" s="188"/>
      <c r="B46" s="188"/>
      <c r="C46" s="188"/>
      <c r="D46" s="188" t="s">
        <v>134</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48</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135</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50</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193</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51</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136</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195</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137</v>
      </c>
      <c r="E62" s="188"/>
      <c r="F62" s="188"/>
      <c r="G62" s="188"/>
      <c r="H62" s="188"/>
      <c r="I62" s="188"/>
      <c r="J62" s="188"/>
      <c r="K62" s="188"/>
    </row>
    <row r="63" spans="1:11" x14ac:dyDescent="0.2">
      <c r="A63" s="188"/>
      <c r="B63" s="188"/>
      <c r="C63" s="188"/>
      <c r="D63" s="188" t="s">
        <v>138</v>
      </c>
      <c r="E63" s="188"/>
      <c r="F63" s="188"/>
      <c r="G63" s="188"/>
      <c r="H63" s="188"/>
      <c r="I63" s="188"/>
      <c r="J63" s="188"/>
      <c r="K63" s="188"/>
    </row>
    <row r="64" spans="1:11" x14ac:dyDescent="0.2">
      <c r="A64" s="188"/>
      <c r="B64" s="188"/>
      <c r="C64" s="188"/>
      <c r="D64" s="188" t="s">
        <v>139</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712</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713</v>
      </c>
      <c r="E68" s="188"/>
      <c r="F68" s="188"/>
      <c r="G68" s="188"/>
      <c r="H68" s="188"/>
      <c r="I68" s="188"/>
      <c r="J68" s="188"/>
      <c r="K68" s="188"/>
    </row>
    <row r="69" spans="1:11" x14ac:dyDescent="0.2">
      <c r="A69" s="188"/>
      <c r="B69" s="188"/>
      <c r="C69" s="188"/>
      <c r="D69" s="188" t="s">
        <v>714</v>
      </c>
      <c r="E69" s="188"/>
      <c r="F69" s="188"/>
      <c r="G69" s="188"/>
      <c r="H69" s="188"/>
      <c r="I69" s="188"/>
      <c r="J69" s="188"/>
      <c r="K69" s="188"/>
    </row>
    <row r="70" spans="1:11" x14ac:dyDescent="0.2">
      <c r="A70" s="188"/>
      <c r="B70" s="188"/>
      <c r="C70" s="188"/>
      <c r="D70" s="188" t="s">
        <v>715</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716</v>
      </c>
      <c r="B72" s="188"/>
      <c r="C72" s="188"/>
      <c r="D72" s="188"/>
      <c r="E72" s="188"/>
      <c r="F72" s="188"/>
      <c r="G72" s="188"/>
      <c r="H72" s="188"/>
      <c r="I72" s="188"/>
      <c r="J72" s="188"/>
      <c r="K72" s="188"/>
    </row>
    <row r="73" spans="1:11" x14ac:dyDescent="0.2">
      <c r="A73" s="188"/>
      <c r="B73" s="188"/>
      <c r="C73" s="188"/>
      <c r="D73" s="188"/>
      <c r="E73" s="188"/>
      <c r="F73" s="188"/>
      <c r="G73" s="188"/>
      <c r="H73" s="188"/>
      <c r="I73" s="188"/>
      <c r="J73" s="188"/>
      <c r="K73" s="188"/>
    </row>
    <row r="74" spans="1:11" x14ac:dyDescent="0.2">
      <c r="A74" s="188"/>
      <c r="B74" s="188"/>
      <c r="C74" s="188"/>
      <c r="D74" s="188" t="s">
        <v>717</v>
      </c>
      <c r="E74" s="188"/>
      <c r="F74" s="188"/>
      <c r="G74" s="188"/>
      <c r="H74" s="188"/>
      <c r="I74" s="188"/>
      <c r="J74" s="188"/>
      <c r="K74" s="188"/>
    </row>
    <row r="75" spans="1:11" x14ac:dyDescent="0.2">
      <c r="A75" s="188"/>
      <c r="B75" s="188"/>
      <c r="C75" s="188"/>
      <c r="D75" s="188" t="s">
        <v>718</v>
      </c>
      <c r="E75" s="188"/>
      <c r="F75" s="188"/>
      <c r="G75" s="188"/>
      <c r="H75" s="188"/>
      <c r="I75" s="188"/>
      <c r="J75" s="188"/>
      <c r="K75" s="188"/>
    </row>
    <row r="76" spans="1:11" x14ac:dyDescent="0.2">
      <c r="A76" s="188"/>
      <c r="B76" s="188"/>
      <c r="C76" s="188"/>
      <c r="D76" s="188" t="s">
        <v>719</v>
      </c>
      <c r="E76" s="188"/>
      <c r="F76" s="188"/>
      <c r="G76" s="188"/>
      <c r="H76" s="188"/>
      <c r="I76" s="188"/>
      <c r="J76" s="188"/>
      <c r="K76" s="188"/>
    </row>
    <row r="77" spans="1:11" x14ac:dyDescent="0.2">
      <c r="A77" s="188"/>
      <c r="B77" s="188"/>
      <c r="C77" s="188"/>
      <c r="D77" s="188"/>
      <c r="E77" s="188"/>
      <c r="F77" s="188"/>
      <c r="G77" s="188"/>
      <c r="H77" s="188"/>
      <c r="I77" s="188"/>
      <c r="J77" s="188"/>
      <c r="K77" s="188"/>
    </row>
  </sheetData>
  <pageMargins left="0.74803149606299213" right="0.15748031496062992" top="1.4960629921259843" bottom="0.19685039370078741" header="0.51181102362204722" footer="0.51181102362204722"/>
  <pageSetup paperSize="9" scale="73" orientation="portrait" r:id="rId1"/>
  <headerFooter alignWithMargins="0">
    <oddHeader>&amp;LFINANSSIVALVONTA&amp;COHJE
12.8.2010&amp;R
&amp;P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79"/>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140</v>
      </c>
      <c r="B3" s="188"/>
      <c r="C3" s="188"/>
      <c r="D3" s="188"/>
      <c r="E3" s="188"/>
      <c r="F3" s="188"/>
      <c r="G3" s="188"/>
      <c r="H3" s="188"/>
      <c r="I3" s="188"/>
      <c r="J3" s="188"/>
      <c r="K3" s="188"/>
    </row>
    <row r="4" spans="1:11" x14ac:dyDescent="0.2">
      <c r="A4" s="188"/>
      <c r="B4" s="188"/>
      <c r="C4" s="188"/>
      <c r="D4" s="188"/>
      <c r="E4" s="188"/>
      <c r="F4" s="188"/>
      <c r="G4" s="188"/>
      <c r="H4" s="188"/>
      <c r="I4" s="188"/>
      <c r="J4" s="188"/>
      <c r="K4" s="188"/>
    </row>
    <row r="5" spans="1:11" ht="15" x14ac:dyDescent="0.25">
      <c r="A5" s="188"/>
      <c r="B5" s="186" t="s">
        <v>97</v>
      </c>
      <c r="C5" s="189"/>
      <c r="D5" s="188"/>
      <c r="E5" s="188"/>
      <c r="F5" s="188"/>
      <c r="G5" s="188"/>
      <c r="H5" s="188"/>
      <c r="I5" s="188"/>
      <c r="J5" s="188"/>
      <c r="K5" s="188"/>
    </row>
    <row r="6" spans="1:11" x14ac:dyDescent="0.2">
      <c r="A6" s="188"/>
      <c r="B6" s="189"/>
      <c r="C6" s="189"/>
      <c r="D6" s="188"/>
      <c r="E6" s="188"/>
      <c r="F6" s="188"/>
      <c r="G6" s="188"/>
      <c r="H6" s="188"/>
      <c r="I6" s="188"/>
      <c r="J6" s="188"/>
      <c r="K6" s="188"/>
    </row>
    <row r="7" spans="1:11" x14ac:dyDescent="0.2">
      <c r="A7" s="188"/>
      <c r="B7" s="189"/>
      <c r="C7" s="190" t="s">
        <v>120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721</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141</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142</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143</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763</v>
      </c>
      <c r="E17" s="188"/>
      <c r="F17" s="188"/>
      <c r="G17" s="188"/>
      <c r="H17" s="188"/>
      <c r="I17" s="188"/>
      <c r="J17" s="188"/>
      <c r="K17" s="188"/>
    </row>
    <row r="18" spans="1:11" x14ac:dyDescent="0.2">
      <c r="A18" s="188"/>
      <c r="B18" s="189"/>
      <c r="C18" s="189"/>
      <c r="D18" s="188" t="s">
        <v>144</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145</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764</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146</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147</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148</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149</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150</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151</v>
      </c>
      <c r="E34" s="188"/>
      <c r="F34" s="188"/>
      <c r="G34" s="188"/>
      <c r="H34" s="188"/>
      <c r="I34" s="188"/>
      <c r="J34" s="188"/>
      <c r="K34" s="188"/>
    </row>
    <row r="35" spans="1:11" x14ac:dyDescent="0.2">
      <c r="A35" s="188"/>
      <c r="B35" s="189"/>
      <c r="C35" s="189"/>
      <c r="D35" s="188" t="s">
        <v>152</v>
      </c>
      <c r="E35" s="188"/>
      <c r="F35" s="188"/>
      <c r="G35" s="188"/>
      <c r="H35" s="188"/>
      <c r="I35" s="188"/>
      <c r="J35" s="188"/>
      <c r="K35" s="188"/>
    </row>
    <row r="36" spans="1:11" x14ac:dyDescent="0.2">
      <c r="A36" s="188"/>
      <c r="B36" s="189"/>
      <c r="C36" s="189"/>
      <c r="D36" s="188" t="s">
        <v>153</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154</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117</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155</v>
      </c>
      <c r="E42" s="188"/>
      <c r="F42" s="188"/>
      <c r="G42" s="188"/>
      <c r="H42" s="188"/>
      <c r="I42" s="188"/>
      <c r="J42" s="188"/>
      <c r="K42" s="188"/>
    </row>
    <row r="43" spans="1:11" x14ac:dyDescent="0.2">
      <c r="A43" s="188"/>
      <c r="B43" s="188"/>
      <c r="C43" s="188"/>
      <c r="D43" s="188" t="s">
        <v>156</v>
      </c>
      <c r="E43" s="188"/>
      <c r="F43" s="188"/>
      <c r="G43" s="188"/>
      <c r="H43" s="188"/>
      <c r="I43" s="188"/>
      <c r="J43" s="188"/>
      <c r="K43" s="188"/>
    </row>
    <row r="44" spans="1:11" x14ac:dyDescent="0.2">
      <c r="A44" s="188"/>
      <c r="B44" s="188"/>
      <c r="C44" s="188"/>
      <c r="D44" s="188" t="s">
        <v>157</v>
      </c>
      <c r="E44" s="188"/>
      <c r="F44" s="188"/>
      <c r="G44" s="188"/>
      <c r="H44" s="188"/>
      <c r="I44" s="188"/>
      <c r="J44" s="188"/>
      <c r="K44" s="188"/>
    </row>
    <row r="45" spans="1:11" x14ac:dyDescent="0.2">
      <c r="A45" s="188"/>
      <c r="B45" s="188"/>
      <c r="C45" s="188"/>
      <c r="D45" s="188" t="s">
        <v>158</v>
      </c>
      <c r="E45" s="188"/>
      <c r="F45" s="188"/>
      <c r="G45" s="188"/>
      <c r="H45" s="188"/>
      <c r="I45" s="188"/>
      <c r="J45" s="188"/>
      <c r="K45" s="188"/>
    </row>
    <row r="46" spans="1:11" x14ac:dyDescent="0.2">
      <c r="A46" s="188"/>
      <c r="B46" s="188"/>
      <c r="C46" s="188"/>
      <c r="D46" s="188" t="s">
        <v>159</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52</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160</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53</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194</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54</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161</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196</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162</v>
      </c>
      <c r="E62" s="188"/>
      <c r="F62" s="188"/>
      <c r="G62" s="188"/>
      <c r="H62" s="188"/>
      <c r="I62" s="188"/>
      <c r="J62" s="188"/>
      <c r="K62" s="188"/>
    </row>
    <row r="63" spans="1:11" x14ac:dyDescent="0.2">
      <c r="A63" s="188"/>
      <c r="B63" s="188"/>
      <c r="C63" s="188"/>
      <c r="D63" s="188" t="s">
        <v>163</v>
      </c>
      <c r="E63" s="188"/>
      <c r="F63" s="188"/>
      <c r="G63" s="188"/>
      <c r="H63" s="188"/>
      <c r="I63" s="188"/>
      <c r="J63" s="188"/>
      <c r="K63" s="188"/>
    </row>
    <row r="64" spans="1:11" x14ac:dyDescent="0.2">
      <c r="A64" s="188"/>
      <c r="B64" s="188"/>
      <c r="C64" s="188"/>
      <c r="D64" s="188" t="s">
        <v>164</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722</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723</v>
      </c>
      <c r="E68" s="188"/>
      <c r="F68" s="188"/>
      <c r="G68" s="188"/>
      <c r="H68" s="188"/>
      <c r="I68" s="188"/>
      <c r="J68" s="188"/>
      <c r="K68" s="188"/>
    </row>
    <row r="69" spans="1:11" x14ac:dyDescent="0.2">
      <c r="A69" s="188"/>
      <c r="B69" s="188"/>
      <c r="C69" s="188"/>
      <c r="D69" s="188" t="s">
        <v>724</v>
      </c>
      <c r="E69" s="188"/>
      <c r="F69" s="188"/>
      <c r="G69" s="188"/>
      <c r="H69" s="188"/>
      <c r="I69" s="188"/>
      <c r="J69" s="188"/>
      <c r="K69" s="188"/>
    </row>
    <row r="70" spans="1:11" x14ac:dyDescent="0.2">
      <c r="A70" s="188"/>
      <c r="B70" s="188"/>
      <c r="C70" s="188"/>
      <c r="D70" s="188" t="s">
        <v>725</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726</v>
      </c>
      <c r="B72" s="188"/>
      <c r="C72" s="188"/>
      <c r="D72" s="188"/>
      <c r="E72" s="188"/>
      <c r="F72" s="188"/>
      <c r="G72" s="188"/>
      <c r="H72" s="188"/>
      <c r="I72" s="188"/>
      <c r="J72" s="188"/>
      <c r="K72" s="188"/>
    </row>
    <row r="73" spans="1:11" x14ac:dyDescent="0.2">
      <c r="A73" s="188"/>
      <c r="B73" s="188"/>
      <c r="C73" s="188"/>
      <c r="D73" s="188" t="s">
        <v>727</v>
      </c>
      <c r="E73" s="188"/>
      <c r="F73" s="188"/>
      <c r="G73" s="188"/>
      <c r="H73" s="188"/>
      <c r="I73" s="188"/>
      <c r="J73" s="188"/>
      <c r="K73" s="188"/>
    </row>
    <row r="74" spans="1:11" x14ac:dyDescent="0.2">
      <c r="A74" s="188"/>
      <c r="B74" s="188"/>
      <c r="C74" s="188"/>
      <c r="D74" s="188" t="s">
        <v>728</v>
      </c>
      <c r="E74" s="188"/>
      <c r="F74" s="188"/>
      <c r="G74" s="188"/>
      <c r="H74" s="188"/>
      <c r="I74" s="188"/>
      <c r="J74" s="188"/>
      <c r="K74" s="188"/>
    </row>
    <row r="75" spans="1:11" x14ac:dyDescent="0.2">
      <c r="A75" s="188"/>
      <c r="B75" s="188"/>
      <c r="C75" s="188"/>
      <c r="D75" s="188" t="s">
        <v>729</v>
      </c>
      <c r="E75" s="188"/>
      <c r="F75" s="188"/>
      <c r="G75" s="188"/>
      <c r="H75" s="188"/>
      <c r="I75" s="188"/>
      <c r="J75" s="188"/>
      <c r="K75" s="188"/>
    </row>
    <row r="76" spans="1:11" x14ac:dyDescent="0.2">
      <c r="A76" s="188"/>
      <c r="B76" s="188"/>
      <c r="C76" s="188"/>
      <c r="D76" s="188"/>
      <c r="E76" s="188"/>
      <c r="F76" s="188"/>
      <c r="G76" s="188"/>
      <c r="H76" s="188"/>
      <c r="I76" s="188"/>
      <c r="J76" s="188"/>
      <c r="K76" s="188"/>
    </row>
    <row r="77" spans="1:11" x14ac:dyDescent="0.2">
      <c r="A77" s="183"/>
      <c r="B77" s="183"/>
      <c r="C77" s="183"/>
      <c r="D77" s="183"/>
      <c r="E77" s="183"/>
      <c r="F77" s="183"/>
      <c r="G77" s="183"/>
      <c r="H77" s="183"/>
      <c r="I77" s="183"/>
      <c r="J77" s="183"/>
      <c r="K77" s="183"/>
    </row>
    <row r="78" spans="1:11" x14ac:dyDescent="0.2">
      <c r="A78" s="183"/>
      <c r="B78" s="183"/>
      <c r="C78" s="183"/>
      <c r="D78" s="183"/>
      <c r="E78" s="183"/>
      <c r="F78" s="183"/>
      <c r="G78" s="183"/>
      <c r="H78" s="183"/>
      <c r="I78" s="183"/>
      <c r="J78" s="183"/>
      <c r="K78" s="183"/>
    </row>
    <row r="79" spans="1:11" x14ac:dyDescent="0.2">
      <c r="A79" s="183"/>
      <c r="B79" s="183"/>
      <c r="C79" s="183"/>
      <c r="D79" s="183"/>
      <c r="E79" s="183"/>
      <c r="F79" s="183"/>
      <c r="G79" s="183"/>
      <c r="H79" s="183"/>
      <c r="I79" s="183"/>
      <c r="J79" s="183"/>
      <c r="K79" s="183"/>
    </row>
  </sheetData>
  <pageMargins left="0.74803149606299213" right="0.15748031496062992" top="1.1023622047244095" bottom="0.19685039370078741" header="0.51181102362204722" footer="0.51181102362204722"/>
  <pageSetup paperSize="9" scale="74" orientation="portrait" r:id="rId1"/>
  <headerFooter alignWithMargins="0">
    <oddHeader>&amp;LFINANSINSPEKTIONEN&amp;CMANUAL
12.8.2010&amp;R
&amp;P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6"/>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633</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362</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363</v>
      </c>
      <c r="C5" s="187"/>
      <c r="D5" s="183"/>
      <c r="E5" s="183"/>
      <c r="F5" s="183"/>
      <c r="G5" s="183"/>
      <c r="H5" s="183"/>
      <c r="I5" s="183"/>
      <c r="J5" s="183"/>
      <c r="K5" s="183"/>
    </row>
    <row r="6" spans="1:11" x14ac:dyDescent="0.2">
      <c r="A6" s="183"/>
      <c r="B6" s="187"/>
      <c r="C6" s="187"/>
      <c r="D6" s="183"/>
      <c r="E6" s="183"/>
      <c r="F6" s="183"/>
      <c r="G6" s="183"/>
      <c r="H6" s="183"/>
      <c r="I6" s="183"/>
      <c r="J6" s="183"/>
      <c r="K6" s="183"/>
    </row>
    <row r="7" spans="1:11" x14ac:dyDescent="0.2">
      <c r="A7" s="188"/>
      <c r="B7" s="189"/>
      <c r="C7" s="190" t="s">
        <v>80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364</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365</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366</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367</v>
      </c>
      <c r="D15" s="188"/>
      <c r="E15" s="188"/>
      <c r="F15" s="188"/>
      <c r="G15" s="188"/>
      <c r="H15" s="188"/>
      <c r="I15" s="188"/>
      <c r="J15" s="188"/>
      <c r="K15" s="188"/>
    </row>
    <row r="16" spans="1:11" x14ac:dyDescent="0.2">
      <c r="A16" s="188"/>
      <c r="B16" s="189"/>
      <c r="C16" s="190"/>
      <c r="D16" s="188"/>
      <c r="E16" s="188"/>
      <c r="F16" s="188"/>
      <c r="G16" s="188"/>
      <c r="H16" s="188"/>
      <c r="I16" s="188"/>
      <c r="J16" s="188"/>
      <c r="K16" s="188"/>
    </row>
    <row r="17" spans="1:11" x14ac:dyDescent="0.2">
      <c r="A17" s="188"/>
      <c r="B17" s="189"/>
      <c r="C17" s="189"/>
      <c r="D17" s="188" t="s">
        <v>765</v>
      </c>
      <c r="E17" s="188"/>
      <c r="F17" s="188"/>
      <c r="G17" s="188"/>
      <c r="H17" s="188"/>
      <c r="I17" s="188"/>
      <c r="J17" s="188"/>
      <c r="K17" s="188"/>
    </row>
    <row r="18" spans="1:11" x14ac:dyDescent="0.2">
      <c r="A18" s="188"/>
      <c r="B18" s="189"/>
      <c r="C18" s="189"/>
      <c r="D18" s="188" t="s">
        <v>368</v>
      </c>
      <c r="E18" s="188"/>
      <c r="F18" s="188"/>
      <c r="G18" s="188"/>
      <c r="H18" s="188"/>
      <c r="I18" s="188"/>
      <c r="J18" s="188"/>
      <c r="K18" s="188"/>
    </row>
    <row r="19" spans="1:11" x14ac:dyDescent="0.2">
      <c r="A19" s="188"/>
      <c r="B19" s="189"/>
      <c r="C19" s="190"/>
      <c r="D19" s="188"/>
      <c r="E19" s="188"/>
      <c r="F19" s="188"/>
      <c r="G19" s="188"/>
      <c r="H19" s="188"/>
      <c r="I19" s="188"/>
      <c r="J19" s="188"/>
      <c r="K19" s="188"/>
    </row>
    <row r="20" spans="1:11" x14ac:dyDescent="0.2">
      <c r="A20" s="188"/>
      <c r="B20" s="189"/>
      <c r="C20" s="190" t="s">
        <v>369</v>
      </c>
      <c r="D20" s="188"/>
      <c r="E20" s="188"/>
      <c r="F20" s="188"/>
      <c r="G20" s="188"/>
      <c r="H20" s="188"/>
      <c r="I20" s="188"/>
      <c r="J20" s="188"/>
      <c r="K20" s="188"/>
    </row>
    <row r="21" spans="1:11" x14ac:dyDescent="0.2">
      <c r="A21" s="188"/>
      <c r="B21" s="189"/>
      <c r="C21" s="189"/>
      <c r="D21" s="188"/>
      <c r="E21" s="188"/>
      <c r="F21" s="188"/>
      <c r="G21" s="188"/>
      <c r="H21" s="188"/>
      <c r="I21" s="188"/>
      <c r="J21" s="188"/>
      <c r="K21" s="188"/>
    </row>
    <row r="22" spans="1:11" x14ac:dyDescent="0.2">
      <c r="A22" s="188"/>
      <c r="B22" s="189"/>
      <c r="C22" s="189"/>
      <c r="D22" s="188" t="s">
        <v>766</v>
      </c>
      <c r="E22" s="188"/>
      <c r="F22" s="188"/>
      <c r="G22" s="188"/>
      <c r="H22" s="188"/>
      <c r="I22" s="188"/>
      <c r="J22" s="188"/>
      <c r="K22" s="188"/>
    </row>
    <row r="23" spans="1:11" x14ac:dyDescent="0.2">
      <c r="A23" s="188"/>
      <c r="B23" s="189"/>
      <c r="C23" s="190"/>
      <c r="D23" s="188" t="s">
        <v>767</v>
      </c>
      <c r="E23" s="188"/>
      <c r="F23" s="188"/>
      <c r="G23" s="188"/>
      <c r="H23" s="188"/>
      <c r="I23" s="188"/>
      <c r="J23" s="188"/>
      <c r="K23" s="188"/>
    </row>
    <row r="24" spans="1:11" x14ac:dyDescent="0.2">
      <c r="A24" s="188"/>
      <c r="B24" s="189"/>
      <c r="C24" s="190"/>
      <c r="D24" s="188"/>
      <c r="E24" s="188"/>
      <c r="F24" s="188"/>
      <c r="G24" s="188"/>
      <c r="H24" s="188"/>
      <c r="I24" s="188"/>
      <c r="J24" s="188"/>
      <c r="K24" s="188"/>
    </row>
    <row r="25" spans="1:11" x14ac:dyDescent="0.2">
      <c r="A25" s="188"/>
      <c r="B25" s="189"/>
      <c r="C25" s="189" t="s">
        <v>100</v>
      </c>
      <c r="D25" s="188"/>
      <c r="E25" s="188"/>
      <c r="F25" s="188"/>
      <c r="G25" s="188"/>
      <c r="H25" s="188"/>
      <c r="I25" s="188"/>
      <c r="J25" s="188"/>
      <c r="K25" s="188"/>
    </row>
    <row r="26" spans="1:11" x14ac:dyDescent="0.2">
      <c r="A26" s="188"/>
      <c r="B26" s="189"/>
      <c r="C26" s="189"/>
      <c r="D26" s="188"/>
      <c r="E26" s="188"/>
      <c r="F26" s="188"/>
      <c r="G26" s="188"/>
      <c r="H26" s="188"/>
      <c r="I26" s="188"/>
      <c r="J26" s="188"/>
      <c r="K26" s="188"/>
    </row>
    <row r="27" spans="1:11" x14ac:dyDescent="0.2">
      <c r="A27" s="188"/>
      <c r="B27" s="189"/>
      <c r="C27" s="190"/>
      <c r="D27" s="188" t="s">
        <v>370</v>
      </c>
      <c r="E27" s="188"/>
      <c r="F27" s="188"/>
      <c r="G27" s="188"/>
      <c r="H27" s="188"/>
      <c r="I27" s="188"/>
      <c r="J27" s="188"/>
      <c r="K27" s="188"/>
    </row>
    <row r="28" spans="1:11" x14ac:dyDescent="0.2">
      <c r="A28" s="188"/>
      <c r="B28" s="189"/>
      <c r="C28" s="190"/>
      <c r="D28" s="188"/>
      <c r="E28" s="188"/>
      <c r="F28" s="188"/>
      <c r="G28" s="188"/>
      <c r="H28" s="188"/>
      <c r="I28" s="188"/>
      <c r="J28" s="188"/>
      <c r="K28" s="188"/>
    </row>
    <row r="29" spans="1:11" x14ac:dyDescent="0.2">
      <c r="A29" s="188"/>
      <c r="B29" s="189"/>
      <c r="C29" s="189" t="s">
        <v>371</v>
      </c>
      <c r="D29" s="188"/>
      <c r="E29" s="188"/>
      <c r="F29" s="188"/>
      <c r="G29" s="188"/>
      <c r="H29" s="188"/>
      <c r="I29" s="188"/>
      <c r="J29" s="188"/>
      <c r="K29" s="188"/>
    </row>
    <row r="30" spans="1:11" x14ac:dyDescent="0.2">
      <c r="A30" s="188"/>
      <c r="B30" s="189"/>
      <c r="C30" s="189"/>
      <c r="D30" s="188"/>
      <c r="E30" s="188"/>
      <c r="F30" s="188"/>
      <c r="G30" s="188"/>
      <c r="H30" s="188"/>
      <c r="I30" s="188"/>
      <c r="J30" s="188"/>
      <c r="K30" s="188"/>
    </row>
    <row r="31" spans="1:11" x14ac:dyDescent="0.2">
      <c r="A31" s="188"/>
      <c r="B31" s="189"/>
      <c r="C31" s="189"/>
      <c r="D31" s="188" t="s">
        <v>372</v>
      </c>
      <c r="E31" s="188"/>
      <c r="F31" s="188"/>
      <c r="G31" s="188"/>
      <c r="H31" s="188"/>
      <c r="I31" s="188"/>
      <c r="J31" s="188"/>
      <c r="K31" s="188"/>
    </row>
    <row r="32" spans="1:11" x14ac:dyDescent="0.2">
      <c r="A32" s="188"/>
      <c r="B32" s="188"/>
      <c r="C32" s="191"/>
      <c r="D32" s="188"/>
      <c r="E32" s="188"/>
      <c r="F32" s="188"/>
      <c r="G32" s="188"/>
      <c r="H32" s="188"/>
      <c r="I32" s="188"/>
      <c r="J32" s="188"/>
      <c r="K32" s="188"/>
    </row>
    <row r="33" spans="1:11" x14ac:dyDescent="0.2">
      <c r="A33" s="188"/>
      <c r="B33" s="191"/>
      <c r="C33" s="188" t="s">
        <v>373</v>
      </c>
      <c r="D33" s="188"/>
      <c r="E33" s="188"/>
      <c r="F33" s="188"/>
      <c r="G33" s="188"/>
      <c r="H33" s="188"/>
      <c r="I33" s="188"/>
      <c r="J33" s="188"/>
      <c r="K33" s="188"/>
    </row>
    <row r="34" spans="1:11" x14ac:dyDescent="0.2">
      <c r="A34" s="188"/>
      <c r="B34" s="188"/>
      <c r="C34" s="188"/>
      <c r="D34" s="188"/>
      <c r="E34" s="188"/>
      <c r="F34" s="188"/>
      <c r="G34" s="188"/>
      <c r="H34" s="188"/>
      <c r="I34" s="188"/>
      <c r="J34" s="188"/>
      <c r="K34" s="188"/>
    </row>
    <row r="35" spans="1:11" x14ac:dyDescent="0.2">
      <c r="A35" s="188"/>
      <c r="B35" s="188"/>
      <c r="C35" s="191"/>
      <c r="D35" s="188" t="s">
        <v>374</v>
      </c>
      <c r="E35" s="188"/>
      <c r="F35" s="188"/>
      <c r="G35" s="188"/>
      <c r="H35" s="188"/>
      <c r="I35" s="188"/>
      <c r="J35" s="188"/>
      <c r="K35" s="188"/>
    </row>
    <row r="36" spans="1:11" x14ac:dyDescent="0.2">
      <c r="A36" s="188"/>
      <c r="B36" s="188"/>
      <c r="C36" s="188"/>
      <c r="D36" s="188" t="s">
        <v>375</v>
      </c>
      <c r="E36" s="188"/>
      <c r="F36" s="188"/>
      <c r="G36" s="188"/>
      <c r="H36" s="188"/>
      <c r="I36" s="188"/>
      <c r="J36" s="188"/>
      <c r="K36" s="188"/>
    </row>
    <row r="37" spans="1:11" x14ac:dyDescent="0.2">
      <c r="A37" s="188"/>
      <c r="B37" s="188"/>
      <c r="C37" s="188"/>
      <c r="D37" s="188" t="s">
        <v>376</v>
      </c>
      <c r="E37" s="188"/>
      <c r="F37" s="188"/>
      <c r="G37" s="188"/>
      <c r="H37" s="188"/>
      <c r="I37" s="188"/>
      <c r="J37" s="188"/>
      <c r="K37" s="188"/>
    </row>
    <row r="38" spans="1:11" ht="15" x14ac:dyDescent="0.25">
      <c r="A38" s="188"/>
      <c r="B38" s="185"/>
      <c r="C38" s="188"/>
      <c r="D38" s="188"/>
      <c r="E38" s="188"/>
      <c r="F38" s="188"/>
      <c r="G38" s="188"/>
      <c r="H38" s="188"/>
      <c r="I38" s="188"/>
      <c r="J38" s="188"/>
      <c r="K38" s="188"/>
    </row>
    <row r="39" spans="1:11" x14ac:dyDescent="0.2">
      <c r="A39" s="188"/>
      <c r="B39" s="188" t="s">
        <v>377</v>
      </c>
      <c r="C39" s="188"/>
      <c r="D39" s="188"/>
      <c r="E39" s="188"/>
      <c r="F39" s="188"/>
      <c r="G39" s="188"/>
      <c r="H39" s="188"/>
      <c r="I39" s="188"/>
      <c r="J39" s="188"/>
      <c r="K39" s="188"/>
    </row>
    <row r="40" spans="1:11" x14ac:dyDescent="0.2">
      <c r="A40" s="188"/>
      <c r="B40" s="188"/>
      <c r="C40" s="191"/>
      <c r="D40" s="188"/>
      <c r="E40" s="188"/>
      <c r="F40" s="188"/>
      <c r="G40" s="188"/>
      <c r="H40" s="188"/>
      <c r="I40" s="188"/>
      <c r="J40" s="188"/>
      <c r="K40" s="188"/>
    </row>
    <row r="41" spans="1:11" x14ac:dyDescent="0.2">
      <c r="A41" s="188"/>
      <c r="B41" s="188"/>
      <c r="C41" s="188" t="s">
        <v>378</v>
      </c>
      <c r="D41" s="188"/>
      <c r="E41" s="188"/>
      <c r="F41" s="188"/>
      <c r="G41" s="188"/>
      <c r="H41" s="188"/>
      <c r="I41" s="188"/>
      <c r="J41" s="188"/>
      <c r="K41" s="188"/>
    </row>
    <row r="42" spans="1:11" x14ac:dyDescent="0.2">
      <c r="A42" s="188"/>
      <c r="B42" s="188"/>
      <c r="C42" s="188"/>
      <c r="D42" s="188"/>
      <c r="E42" s="188"/>
      <c r="F42" s="188"/>
      <c r="G42" s="188"/>
      <c r="H42" s="188"/>
      <c r="I42" s="188"/>
      <c r="J42" s="188"/>
      <c r="K42" s="188"/>
    </row>
    <row r="43" spans="1:11" x14ac:dyDescent="0.2">
      <c r="A43" s="188"/>
      <c r="B43" s="188"/>
      <c r="C43" s="191"/>
      <c r="D43" s="188" t="s">
        <v>379</v>
      </c>
      <c r="E43" s="188"/>
      <c r="F43" s="188"/>
      <c r="G43" s="188"/>
      <c r="H43" s="188"/>
      <c r="I43" s="188"/>
      <c r="J43" s="188"/>
      <c r="K43" s="188"/>
    </row>
    <row r="44" spans="1:11" x14ac:dyDescent="0.2">
      <c r="A44" s="188"/>
      <c r="B44" s="188"/>
      <c r="C44" s="188"/>
      <c r="D44" s="188" t="s">
        <v>380</v>
      </c>
      <c r="E44" s="188"/>
      <c r="F44" s="188"/>
      <c r="G44" s="188"/>
      <c r="H44" s="188"/>
      <c r="I44" s="188"/>
      <c r="J44" s="188"/>
      <c r="K44" s="188"/>
    </row>
    <row r="45" spans="1:11" x14ac:dyDescent="0.2">
      <c r="A45" s="188"/>
      <c r="B45" s="188"/>
      <c r="C45" s="188"/>
      <c r="D45" s="188" t="s">
        <v>381</v>
      </c>
      <c r="E45" s="188"/>
      <c r="F45" s="188"/>
      <c r="G45" s="188"/>
      <c r="H45" s="188"/>
      <c r="I45" s="188"/>
      <c r="J45" s="188"/>
      <c r="K45" s="188"/>
    </row>
    <row r="46" spans="1:11" x14ac:dyDescent="0.2">
      <c r="A46" s="188"/>
      <c r="B46" s="188"/>
      <c r="C46" s="188"/>
      <c r="D46" s="188" t="s">
        <v>382</v>
      </c>
      <c r="E46" s="188"/>
      <c r="F46" s="188"/>
      <c r="G46" s="188"/>
      <c r="H46" s="188"/>
      <c r="I46" s="188"/>
      <c r="J46" s="188"/>
      <c r="K46" s="188"/>
    </row>
    <row r="47" spans="1:11" x14ac:dyDescent="0.2">
      <c r="A47" s="188"/>
      <c r="B47" s="188"/>
      <c r="C47" s="191"/>
      <c r="D47" s="188"/>
      <c r="E47" s="188"/>
      <c r="F47" s="188"/>
      <c r="G47" s="188"/>
      <c r="H47" s="188"/>
      <c r="I47" s="188"/>
      <c r="J47" s="188"/>
      <c r="K47" s="188"/>
    </row>
    <row r="48" spans="1:11" x14ac:dyDescent="0.2">
      <c r="A48" s="188"/>
      <c r="B48" s="188"/>
      <c r="C48" s="191"/>
      <c r="D48" s="188"/>
      <c r="E48" s="188"/>
      <c r="F48" s="188"/>
      <c r="G48" s="188"/>
      <c r="H48" s="188"/>
      <c r="I48" s="188"/>
      <c r="J48" s="188"/>
      <c r="K48" s="188"/>
    </row>
    <row r="49" spans="1:11" x14ac:dyDescent="0.2">
      <c r="A49" s="188"/>
      <c r="B49" s="188"/>
      <c r="C49" s="188" t="s">
        <v>383</v>
      </c>
      <c r="D49" s="188"/>
      <c r="E49" s="188"/>
      <c r="F49" s="188"/>
      <c r="G49" s="188"/>
      <c r="H49" s="188"/>
      <c r="I49" s="188"/>
      <c r="J49" s="188"/>
      <c r="K49" s="188"/>
    </row>
    <row r="50" spans="1:11" x14ac:dyDescent="0.2">
      <c r="A50" s="188"/>
      <c r="B50" s="188"/>
      <c r="C50" s="188"/>
      <c r="D50" s="188"/>
      <c r="E50" s="188"/>
      <c r="F50" s="188"/>
      <c r="G50" s="188"/>
      <c r="H50" s="188"/>
      <c r="I50" s="188"/>
      <c r="J50" s="188"/>
      <c r="K50" s="188"/>
    </row>
    <row r="51" spans="1:11" x14ac:dyDescent="0.2">
      <c r="A51" s="188"/>
      <c r="B51" s="188"/>
      <c r="C51" s="191"/>
      <c r="D51" s="188" t="s">
        <v>384</v>
      </c>
      <c r="E51" s="188"/>
      <c r="F51" s="188"/>
      <c r="G51" s="188"/>
      <c r="H51" s="188"/>
      <c r="I51" s="188"/>
      <c r="J51" s="188"/>
      <c r="K51" s="188"/>
    </row>
    <row r="52" spans="1:11" x14ac:dyDescent="0.2">
      <c r="A52" s="188"/>
      <c r="B52" s="188"/>
      <c r="C52" s="191"/>
      <c r="D52" s="188"/>
      <c r="E52" s="188"/>
      <c r="F52" s="188"/>
      <c r="G52" s="188"/>
      <c r="H52" s="188"/>
      <c r="I52" s="188"/>
      <c r="J52" s="188"/>
      <c r="K52" s="188"/>
    </row>
    <row r="53" spans="1:11" x14ac:dyDescent="0.2">
      <c r="A53" s="188"/>
      <c r="B53" s="188"/>
      <c r="C53" s="188" t="s">
        <v>46</v>
      </c>
      <c r="D53" s="188"/>
      <c r="E53" s="188"/>
      <c r="F53" s="188"/>
      <c r="G53" s="188"/>
      <c r="H53" s="188"/>
      <c r="I53" s="188"/>
      <c r="J53" s="188"/>
      <c r="K53" s="188"/>
    </row>
    <row r="54" spans="1:11" x14ac:dyDescent="0.2">
      <c r="A54" s="188"/>
      <c r="B54" s="188"/>
      <c r="C54" s="188"/>
      <c r="D54" s="188"/>
      <c r="E54" s="188"/>
      <c r="F54" s="188"/>
      <c r="G54" s="188"/>
      <c r="H54" s="188"/>
      <c r="I54" s="188"/>
      <c r="J54" s="188"/>
      <c r="K54" s="188"/>
    </row>
    <row r="55" spans="1:11" x14ac:dyDescent="0.2">
      <c r="A55" s="188"/>
      <c r="B55" s="188"/>
      <c r="C55" s="191"/>
      <c r="D55" s="188" t="s">
        <v>385</v>
      </c>
      <c r="E55" s="188"/>
      <c r="F55" s="188"/>
      <c r="G55" s="188"/>
      <c r="H55" s="188"/>
      <c r="I55" s="188"/>
      <c r="J55" s="188"/>
      <c r="K55" s="188"/>
    </row>
    <row r="56" spans="1:11" x14ac:dyDescent="0.2">
      <c r="A56" s="188"/>
      <c r="B56" s="188"/>
      <c r="C56" s="191"/>
      <c r="D56" s="188"/>
      <c r="E56" s="188"/>
      <c r="F56" s="188"/>
      <c r="G56" s="188"/>
      <c r="H56" s="188"/>
      <c r="I56" s="188"/>
      <c r="J56" s="188"/>
      <c r="K56" s="188"/>
    </row>
    <row r="57" spans="1:11" x14ac:dyDescent="0.2">
      <c r="A57" s="188"/>
      <c r="B57" s="188"/>
      <c r="C57" s="188" t="s">
        <v>47</v>
      </c>
      <c r="D57" s="188"/>
      <c r="E57" s="188"/>
      <c r="F57" s="188"/>
      <c r="G57" s="188"/>
      <c r="H57" s="188"/>
      <c r="I57" s="188"/>
      <c r="J57" s="188"/>
      <c r="K57" s="188"/>
    </row>
    <row r="58" spans="1:11" x14ac:dyDescent="0.2">
      <c r="A58" s="188"/>
      <c r="B58" s="188"/>
      <c r="C58" s="188"/>
      <c r="D58" s="188"/>
      <c r="E58" s="188"/>
      <c r="F58" s="188"/>
      <c r="G58" s="188"/>
      <c r="H58" s="188"/>
      <c r="I58" s="188"/>
      <c r="J58" s="188"/>
      <c r="K58" s="188"/>
    </row>
    <row r="59" spans="1:11" x14ac:dyDescent="0.2">
      <c r="A59" s="188"/>
      <c r="B59" s="188"/>
      <c r="C59" s="188"/>
      <c r="D59" s="188" t="s">
        <v>386</v>
      </c>
      <c r="E59" s="188"/>
      <c r="F59" s="188"/>
      <c r="G59" s="188"/>
      <c r="H59" s="188"/>
      <c r="I59" s="188"/>
      <c r="J59" s="188"/>
      <c r="K59" s="188"/>
    </row>
    <row r="60" spans="1:11" x14ac:dyDescent="0.2">
      <c r="A60" s="188"/>
      <c r="B60" s="188"/>
      <c r="C60" s="191"/>
      <c r="D60" s="188"/>
      <c r="E60" s="188"/>
      <c r="F60" s="188"/>
      <c r="G60" s="188"/>
      <c r="H60" s="188"/>
      <c r="I60" s="188"/>
      <c r="J60" s="188"/>
      <c r="K60" s="188"/>
    </row>
    <row r="61" spans="1:11" x14ac:dyDescent="0.2">
      <c r="A61" s="188"/>
      <c r="B61" s="188"/>
      <c r="C61" s="188" t="s">
        <v>730</v>
      </c>
      <c r="D61" s="188"/>
      <c r="E61" s="188"/>
      <c r="F61" s="188"/>
      <c r="G61" s="188"/>
      <c r="H61" s="188"/>
      <c r="I61" s="188"/>
      <c r="J61" s="188"/>
      <c r="K61" s="188"/>
    </row>
    <row r="62" spans="1:11" x14ac:dyDescent="0.2">
      <c r="A62" s="188"/>
      <c r="B62" s="188"/>
      <c r="C62" s="188"/>
      <c r="D62" s="188"/>
      <c r="E62" s="188"/>
      <c r="F62" s="188"/>
      <c r="G62" s="188"/>
      <c r="H62" s="188"/>
      <c r="I62" s="188"/>
      <c r="J62" s="188"/>
      <c r="K62" s="188"/>
    </row>
    <row r="63" spans="1:11" x14ac:dyDescent="0.2">
      <c r="A63" s="188"/>
      <c r="B63" s="188"/>
      <c r="C63" s="188"/>
      <c r="D63" s="188" t="s">
        <v>387</v>
      </c>
      <c r="E63" s="188"/>
      <c r="F63" s="188"/>
      <c r="G63" s="188"/>
      <c r="H63" s="188"/>
      <c r="I63" s="188"/>
      <c r="J63" s="188"/>
      <c r="K63" s="188"/>
    </row>
    <row r="64" spans="1:11" x14ac:dyDescent="0.2">
      <c r="A64" s="188"/>
      <c r="B64" s="188"/>
      <c r="C64" s="188"/>
      <c r="D64" s="188" t="s">
        <v>388</v>
      </c>
      <c r="E64" s="188"/>
      <c r="F64" s="188"/>
      <c r="G64" s="188"/>
      <c r="H64" s="188"/>
      <c r="I64" s="188"/>
      <c r="J64" s="188"/>
      <c r="K64" s="188"/>
    </row>
    <row r="65" spans="1:11" x14ac:dyDescent="0.2">
      <c r="A65" s="188"/>
      <c r="B65" s="188"/>
      <c r="C65" s="188"/>
      <c r="D65" s="188" t="s">
        <v>389</v>
      </c>
      <c r="E65" s="188"/>
      <c r="F65" s="188"/>
      <c r="G65" s="188"/>
      <c r="H65" s="188"/>
      <c r="I65" s="188"/>
      <c r="J65" s="188"/>
      <c r="K65" s="188"/>
    </row>
    <row r="66" spans="1:11" ht="15" x14ac:dyDescent="0.25">
      <c r="A66" s="185"/>
      <c r="B66" s="188"/>
      <c r="C66" s="188"/>
      <c r="D66" s="188"/>
      <c r="E66" s="188"/>
      <c r="F66" s="188"/>
      <c r="G66" s="188"/>
      <c r="H66" s="188"/>
      <c r="I66" s="188"/>
      <c r="J66" s="188"/>
      <c r="K66" s="188"/>
    </row>
    <row r="67" spans="1:11" x14ac:dyDescent="0.2">
      <c r="A67" s="188" t="s">
        <v>731</v>
      </c>
      <c r="B67" s="188"/>
      <c r="C67" s="188"/>
      <c r="D67" s="188"/>
      <c r="E67" s="188"/>
      <c r="F67" s="188"/>
      <c r="G67" s="188"/>
      <c r="H67" s="188"/>
      <c r="I67" s="188"/>
      <c r="J67" s="188"/>
      <c r="K67" s="188"/>
    </row>
    <row r="68" spans="1:11" x14ac:dyDescent="0.2">
      <c r="A68" s="188"/>
      <c r="B68" s="188"/>
      <c r="C68" s="188"/>
      <c r="D68" s="188" t="s">
        <v>732</v>
      </c>
      <c r="E68" s="188"/>
      <c r="F68" s="188"/>
      <c r="G68" s="188"/>
      <c r="H68" s="188"/>
      <c r="I68" s="188"/>
      <c r="J68" s="188"/>
      <c r="K68" s="188"/>
    </row>
    <row r="69" spans="1:11" x14ac:dyDescent="0.2">
      <c r="A69" s="188"/>
      <c r="B69" s="188"/>
      <c r="C69" s="188"/>
      <c r="D69" s="188" t="s">
        <v>733</v>
      </c>
      <c r="E69" s="188"/>
      <c r="F69" s="188"/>
      <c r="G69" s="188"/>
      <c r="H69" s="188"/>
      <c r="I69" s="188"/>
      <c r="J69" s="188"/>
      <c r="K69" s="188"/>
    </row>
    <row r="70" spans="1:11" x14ac:dyDescent="0.2">
      <c r="A70" s="188"/>
      <c r="B70" s="188"/>
      <c r="C70" s="188"/>
      <c r="D70" s="188" t="s">
        <v>734</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c r="B72" s="188"/>
      <c r="C72" s="188"/>
      <c r="D72" s="188"/>
      <c r="E72" s="188"/>
      <c r="F72" s="188"/>
      <c r="G72" s="188"/>
      <c r="H72" s="188"/>
      <c r="I72" s="188"/>
      <c r="J72" s="188"/>
      <c r="K72" s="188"/>
    </row>
    <row r="73" spans="1:11" x14ac:dyDescent="0.2">
      <c r="A73" s="188" t="s">
        <v>735</v>
      </c>
      <c r="B73" s="188"/>
      <c r="C73" s="188"/>
      <c r="D73" s="188"/>
      <c r="E73" s="188"/>
      <c r="F73" s="188"/>
      <c r="G73" s="188"/>
      <c r="H73" s="188"/>
      <c r="I73" s="188"/>
      <c r="J73" s="188"/>
      <c r="K73" s="188"/>
    </row>
    <row r="74" spans="1:11" x14ac:dyDescent="0.2">
      <c r="A74" s="188"/>
      <c r="B74" s="188"/>
      <c r="C74" s="188"/>
      <c r="D74" s="188" t="s">
        <v>736</v>
      </c>
      <c r="E74" s="188"/>
      <c r="F74" s="188"/>
      <c r="G74" s="188"/>
      <c r="H74" s="188"/>
      <c r="I74" s="188"/>
      <c r="J74" s="188"/>
      <c r="K74" s="188"/>
    </row>
    <row r="75" spans="1:11" x14ac:dyDescent="0.2">
      <c r="A75" s="188"/>
      <c r="B75" s="188"/>
      <c r="C75" s="188"/>
      <c r="D75" s="188" t="s">
        <v>737</v>
      </c>
      <c r="E75" s="188"/>
      <c r="F75" s="188"/>
      <c r="G75" s="188"/>
      <c r="H75" s="188"/>
      <c r="I75" s="188"/>
      <c r="J75" s="188"/>
      <c r="K75" s="188"/>
    </row>
    <row r="76" spans="1:11" x14ac:dyDescent="0.2">
      <c r="A76" s="188"/>
      <c r="B76" s="188"/>
      <c r="C76" s="188"/>
      <c r="D76" s="188" t="s">
        <v>738</v>
      </c>
      <c r="E76" s="188"/>
      <c r="F76" s="188"/>
      <c r="G76" s="188"/>
      <c r="H76" s="188"/>
      <c r="I76" s="188"/>
      <c r="J76" s="188"/>
      <c r="K76" s="188"/>
    </row>
  </sheetData>
  <pageMargins left="0.74803149606299213" right="0.15748031496062992" top="1.1023622047244095" bottom="0.19685039370078741" header="0.51181102362204722" footer="0.51181102362204722"/>
  <pageSetup paperSize="9" scale="77" orientation="portrait" r:id="rId1"/>
  <headerFooter alignWithMargins="0">
    <oddHeader>&amp;LFINANCIAL SUPERVISORY AUTHORITY&amp;CMANUAL
12.8.2010&amp;R
&amp;P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51"/>
  <sheetViews>
    <sheetView showGridLines="0" workbookViewId="0"/>
  </sheetViews>
  <sheetFormatPr defaultColWidth="9" defaultRowHeight="12" x14ac:dyDescent="0.2"/>
  <cols>
    <col min="1" max="1" width="44.5703125" style="86" customWidth="1"/>
    <col min="2" max="2" width="30.5703125" style="86" customWidth="1"/>
    <col min="3" max="3" width="27.7109375" style="86" customWidth="1"/>
    <col min="4" max="4" width="4.140625" style="86" customWidth="1"/>
    <col min="5" max="16384" width="9" style="86"/>
  </cols>
  <sheetData>
    <row r="1" spans="1:6" ht="48.75" customHeight="1" x14ac:dyDescent="0.2">
      <c r="A1" s="128" t="s">
        <v>634</v>
      </c>
      <c r="B1" s="129" t="s">
        <v>112</v>
      </c>
      <c r="C1" s="130"/>
      <c r="D1" s="131"/>
      <c r="F1" s="87"/>
    </row>
    <row r="2" spans="1:6" ht="12" customHeight="1" x14ac:dyDescent="0.2">
      <c r="A2" s="132"/>
      <c r="B2" s="133" t="s">
        <v>470</v>
      </c>
      <c r="C2" s="134"/>
      <c r="D2" s="135"/>
      <c r="F2" s="87"/>
    </row>
    <row r="3" spans="1:6" ht="15" x14ac:dyDescent="0.25">
      <c r="A3" s="136" t="s">
        <v>79</v>
      </c>
      <c r="B3" s="137" t="str">
        <f>IF(ISERROR(Tiedonvastaanottaja &amp; LEFT(Yksilointitunnus,6) &amp; CHAR(VALUE(MID(Tiedonajankohta,5,2))+64) &amp;Systeemitunnus&amp;RIGHT(Tiedonantajataso,2)),"",Tiedonvastaanottaja &amp; LEFT(Yksilointitunnus,6) &amp; CHAR(VALUE(MID(Tiedonajankohta,5,2))+64) &amp; Systeemitunnus&amp;RIGHT(Tiedonantajataso,2)&amp;".txt")</f>
        <v/>
      </c>
      <c r="C3" s="138"/>
      <c r="D3" s="135"/>
    </row>
    <row r="4" spans="1:6" x14ac:dyDescent="0.2">
      <c r="A4" s="139"/>
      <c r="B4" s="140" t="str">
        <f>CHOOSE(MATCH(Tiedonvastaanottaja,{"R";"T"},0),"rahoitus@bof.fi","rahoitus@stat.fi")</f>
        <v>rahoitus@bof.fi</v>
      </c>
      <c r="C4" s="138"/>
      <c r="D4" s="135"/>
      <c r="F4" s="87"/>
    </row>
    <row r="5" spans="1:6" x14ac:dyDescent="0.2">
      <c r="A5" s="141" t="s">
        <v>80</v>
      </c>
      <c r="B5" s="140"/>
      <c r="C5" s="138"/>
      <c r="D5" s="135"/>
    </row>
    <row r="6" spans="1:6" x14ac:dyDescent="0.2">
      <c r="A6" s="141"/>
      <c r="B6" s="138"/>
      <c r="C6" s="138"/>
      <c r="D6" s="135"/>
      <c r="F6" s="87"/>
    </row>
    <row r="7" spans="1:6" x14ac:dyDescent="0.2">
      <c r="A7" s="141" t="s">
        <v>82</v>
      </c>
      <c r="B7" s="142">
        <v>405</v>
      </c>
      <c r="C7" s="138"/>
      <c r="D7" s="135"/>
    </row>
    <row r="8" spans="1:6" x14ac:dyDescent="0.2">
      <c r="A8" s="141"/>
      <c r="B8" s="143"/>
      <c r="C8" s="138"/>
      <c r="D8" s="135"/>
    </row>
    <row r="9" spans="1:6" x14ac:dyDescent="0.2">
      <c r="A9" s="141" t="s">
        <v>81</v>
      </c>
      <c r="B9" s="144"/>
      <c r="C9" s="138"/>
      <c r="D9" s="135"/>
    </row>
    <row r="10" spans="1:6" x14ac:dyDescent="0.2">
      <c r="A10" s="141"/>
      <c r="B10" s="143"/>
      <c r="C10" s="138"/>
      <c r="D10" s="135"/>
    </row>
    <row r="11" spans="1:6" x14ac:dyDescent="0.2">
      <c r="A11" s="141" t="s">
        <v>83</v>
      </c>
      <c r="B11" s="145">
        <v>1</v>
      </c>
      <c r="C11" s="138"/>
      <c r="D11" s="135"/>
    </row>
    <row r="12" spans="1:6" x14ac:dyDescent="0.2">
      <c r="A12" s="141"/>
      <c r="B12" s="138"/>
      <c r="C12" s="138"/>
      <c r="D12" s="135"/>
      <c r="F12" s="87"/>
    </row>
    <row r="13" spans="1:6" x14ac:dyDescent="0.2">
      <c r="A13" s="141" t="s">
        <v>84</v>
      </c>
      <c r="B13" s="146" t="s">
        <v>58</v>
      </c>
      <c r="C13" s="138"/>
      <c r="D13" s="135"/>
    </row>
    <row r="14" spans="1:6" x14ac:dyDescent="0.2">
      <c r="A14" s="141"/>
      <c r="B14" s="138"/>
      <c r="C14" s="138"/>
      <c r="D14" s="135"/>
      <c r="F14" s="87"/>
    </row>
    <row r="15" spans="1:6" x14ac:dyDescent="0.2">
      <c r="A15" s="141" t="s">
        <v>85</v>
      </c>
      <c r="B15" s="147">
        <v>20150602</v>
      </c>
      <c r="C15" s="138"/>
      <c r="D15" s="135"/>
    </row>
    <row r="16" spans="1:6" x14ac:dyDescent="0.2">
      <c r="A16" s="141"/>
      <c r="B16" s="138"/>
      <c r="C16" s="138"/>
      <c r="D16" s="135"/>
      <c r="F16" s="87"/>
    </row>
    <row r="17" spans="1:6" x14ac:dyDescent="0.2">
      <c r="A17" s="141" t="s">
        <v>86</v>
      </c>
      <c r="B17" s="147"/>
      <c r="C17" s="138"/>
      <c r="D17" s="135"/>
    </row>
    <row r="18" spans="1:6" x14ac:dyDescent="0.2">
      <c r="A18" s="141"/>
      <c r="B18" s="138"/>
      <c r="C18" s="138"/>
      <c r="D18" s="135"/>
      <c r="F18" s="87"/>
    </row>
    <row r="19" spans="1:6" x14ac:dyDescent="0.2">
      <c r="A19" s="141" t="s">
        <v>87</v>
      </c>
      <c r="B19" s="148">
        <v>1</v>
      </c>
      <c r="C19" s="138"/>
      <c r="D19" s="135"/>
    </row>
    <row r="20" spans="1:6" x14ac:dyDescent="0.2">
      <c r="A20" s="141"/>
      <c r="B20" s="149"/>
      <c r="C20" s="138"/>
      <c r="D20" s="135"/>
    </row>
    <row r="21" spans="1:6" x14ac:dyDescent="0.2">
      <c r="A21" s="150" t="s">
        <v>88</v>
      </c>
      <c r="B21" s="151" t="s">
        <v>89</v>
      </c>
      <c r="C21" s="138"/>
      <c r="D21" s="135"/>
    </row>
    <row r="22" spans="1:6" x14ac:dyDescent="0.2">
      <c r="A22" s="150"/>
      <c r="B22" s="152"/>
      <c r="C22" s="138"/>
      <c r="D22" s="135"/>
    </row>
    <row r="23" spans="1:6" x14ac:dyDescent="0.2">
      <c r="A23" s="150" t="s">
        <v>679</v>
      </c>
      <c r="B23" s="153" t="b">
        <v>0</v>
      </c>
      <c r="C23" s="138"/>
      <c r="D23" s="135"/>
    </row>
    <row r="24" spans="1:6" x14ac:dyDescent="0.2">
      <c r="A24" s="141"/>
      <c r="B24" s="149"/>
      <c r="C24" s="154"/>
      <c r="D24" s="135"/>
    </row>
    <row r="25" spans="1:6" x14ac:dyDescent="0.2">
      <c r="A25" s="155"/>
      <c r="B25" s="156"/>
      <c r="C25" s="157"/>
      <c r="D25" s="158"/>
    </row>
    <row r="26" spans="1:6" x14ac:dyDescent="0.2">
      <c r="A26" s="141" t="s">
        <v>390</v>
      </c>
      <c r="B26" s="149"/>
      <c r="C26" s="149"/>
      <c r="D26" s="135"/>
    </row>
    <row r="27" spans="1:6" x14ac:dyDescent="0.2">
      <c r="A27" s="159" t="s">
        <v>391</v>
      </c>
      <c r="B27" s="160"/>
      <c r="C27" s="138"/>
      <c r="D27" s="135"/>
    </row>
    <row r="28" spans="1:6" x14ac:dyDescent="0.2">
      <c r="A28" s="159" t="s">
        <v>392</v>
      </c>
      <c r="B28" s="161"/>
      <c r="C28" s="138"/>
      <c r="D28" s="135"/>
    </row>
    <row r="29" spans="1:6" x14ac:dyDescent="0.2">
      <c r="A29" s="159" t="s">
        <v>393</v>
      </c>
      <c r="B29" s="160"/>
      <c r="C29" s="138"/>
      <c r="D29" s="135"/>
    </row>
    <row r="30" spans="1:6" x14ac:dyDescent="0.2">
      <c r="A30" s="162"/>
      <c r="B30" s="154"/>
      <c r="C30" s="154"/>
      <c r="D30" s="163"/>
    </row>
    <row r="31" spans="1:6" s="88" customFormat="1" x14ac:dyDescent="0.2"/>
    <row r="32" spans="1:6" ht="12.95" customHeight="1" x14ac:dyDescent="0.2">
      <c r="A32" s="89" t="s">
        <v>186</v>
      </c>
      <c r="B32" s="86" t="s">
        <v>217</v>
      </c>
      <c r="D32" s="90" t="s">
        <v>116</v>
      </c>
    </row>
    <row r="33" spans="1:7" ht="12.95" customHeight="1" x14ac:dyDescent="0.2">
      <c r="A33" s="86" t="s">
        <v>187</v>
      </c>
      <c r="B33" s="86" t="str">
        <f>IF(sp_Language="EN",TEXT(C33,"@"),PROPER(C33))</f>
        <v>Finanssivalvonta</v>
      </c>
      <c r="C33" s="90" t="s">
        <v>219</v>
      </c>
    </row>
    <row r="34" spans="1:7" ht="12.95" customHeight="1" x14ac:dyDescent="0.2">
      <c r="A34" s="86" t="s">
        <v>73</v>
      </c>
      <c r="B34" s="91" t="s">
        <v>231</v>
      </c>
      <c r="C34" s="92"/>
      <c r="D34" s="90"/>
      <c r="E34" s="93"/>
      <c r="F34" s="93"/>
      <c r="G34" s="93"/>
    </row>
    <row r="35" spans="1:7" ht="12.95" customHeight="1" x14ac:dyDescent="0.2">
      <c r="A35" s="86" t="s">
        <v>629</v>
      </c>
      <c r="B35" s="86" t="s">
        <v>630</v>
      </c>
      <c r="C35" s="92"/>
    </row>
    <row r="36" spans="1:7" ht="12.95" customHeight="1" x14ac:dyDescent="0.2">
      <c r="A36" s="86" t="s">
        <v>72</v>
      </c>
      <c r="B36" s="91" t="s">
        <v>184</v>
      </c>
      <c r="D36" s="94"/>
    </row>
    <row r="37" spans="1:7" ht="12.95" customHeight="1" x14ac:dyDescent="0.2">
      <c r="A37" s="86" t="s">
        <v>74</v>
      </c>
      <c r="B37" s="95">
        <v>40451</v>
      </c>
      <c r="D37" s="93" t="s">
        <v>182</v>
      </c>
    </row>
    <row r="38" spans="1:7" ht="12.95" customHeight="1" x14ac:dyDescent="0.2">
      <c r="A38" s="96" t="s">
        <v>188</v>
      </c>
      <c r="B38" s="91" t="str">
        <f>sp_Version&amp;" ("&amp;D38&amp;")"</f>
        <v>1.0.5 (17.12.2014)</v>
      </c>
      <c r="C38" s="97" t="s">
        <v>785</v>
      </c>
      <c r="D38" s="98" t="s">
        <v>786</v>
      </c>
    </row>
    <row r="39" spans="1:7" x14ac:dyDescent="0.2">
      <c r="B39" s="88"/>
    </row>
    <row r="40" spans="1:7" x14ac:dyDescent="0.2">
      <c r="A40" s="164" t="s">
        <v>746</v>
      </c>
      <c r="B40" s="165"/>
    </row>
    <row r="41" spans="1:7" x14ac:dyDescent="0.2">
      <c r="A41" s="164" t="s">
        <v>747</v>
      </c>
      <c r="B41" s="166"/>
    </row>
    <row r="42" spans="1:7" x14ac:dyDescent="0.2">
      <c r="A42" s="164" t="s">
        <v>748</v>
      </c>
      <c r="B42" s="167"/>
    </row>
    <row r="43" spans="1:7" x14ac:dyDescent="0.2">
      <c r="A43" s="164" t="s">
        <v>749</v>
      </c>
      <c r="B43" s="168"/>
    </row>
    <row r="44" spans="1:7" x14ac:dyDescent="0.2">
      <c r="A44" s="164" t="s">
        <v>750</v>
      </c>
      <c r="B44" s="169"/>
    </row>
    <row r="45" spans="1:7" ht="14.45" customHeight="1" x14ac:dyDescent="0.2"/>
    <row r="46" spans="1:7" hidden="1" x14ac:dyDescent="0.2">
      <c r="A46" s="86" t="s">
        <v>413</v>
      </c>
      <c r="B46" s="99">
        <v>17</v>
      </c>
    </row>
    <row r="47" spans="1:7" hidden="1" x14ac:dyDescent="0.2">
      <c r="A47" s="86" t="s">
        <v>206</v>
      </c>
      <c r="B47" s="99">
        <v>1</v>
      </c>
    </row>
    <row r="48" spans="1:7" hidden="1" x14ac:dyDescent="0.2">
      <c r="A48" s="100" t="s">
        <v>90</v>
      </c>
    </row>
    <row r="49" spans="1:1" hidden="1" x14ac:dyDescent="0.2">
      <c r="A49" s="101" t="s">
        <v>91</v>
      </c>
    </row>
    <row r="50" spans="1:1" hidden="1" x14ac:dyDescent="0.2">
      <c r="A50" s="101" t="s">
        <v>92</v>
      </c>
    </row>
    <row r="51" spans="1:1" hidden="1" x14ac:dyDescent="0.2">
      <c r="A51" s="101" t="s">
        <v>93</v>
      </c>
    </row>
  </sheetData>
  <phoneticPr fontId="4" type="noConversion"/>
  <printOptions gridLinesSet="0"/>
  <pageMargins left="0.74803149606299213" right="0.74803149606299213" top="0.98425196850393704" bottom="0.98425196850393704" header="0.51181102362204722" footer="0.51181102362204722"/>
  <pageSetup paperSize="9" scale="80" orientation="portrait" horizontalDpi="360" verticalDpi="300" r:id="rId1"/>
  <headerFooter alignWithMargins="0">
    <oddHeader>&amp;LFINANSSIVALVONTA
FINANSINSPEKTIONEN
FIN-FSA&amp;C&amp;D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mdGetReport">
              <controlPr defaultSize="0" print="0" autoFill="0" autoLine="0" autoPict="0" macro="[0]!RunExternalMacro">
                <anchor moveWithCells="1" sizeWithCells="1">
                  <from>
                    <xdr:col>2</xdr:col>
                    <xdr:colOff>657225</xdr:colOff>
                    <xdr:row>10</xdr:row>
                    <xdr:rowOff>38100</xdr:rowOff>
                  </from>
                  <to>
                    <xdr:col>2</xdr:col>
                    <xdr:colOff>2190750</xdr:colOff>
                    <xdr:row>11</xdr:row>
                    <xdr:rowOff>133350</xdr:rowOff>
                  </to>
                </anchor>
              </controlPr>
            </control>
          </mc:Choice>
        </mc:AlternateContent>
        <mc:AlternateContent xmlns:mc="http://schemas.openxmlformats.org/markup-compatibility/2006">
          <mc:Choice Requires="x14">
            <control shapeId="1026" r:id="rId5" name="cmdClear">
              <controlPr defaultSize="0" print="0" autoFill="0" autoLine="0" autoPict="0" macro="[0]!RunExternalMacro">
                <anchor moveWithCells="1" sizeWithCells="1">
                  <from>
                    <xdr:col>2</xdr:col>
                    <xdr:colOff>657225</xdr:colOff>
                    <xdr:row>12</xdr:row>
                    <xdr:rowOff>95250</xdr:rowOff>
                  </from>
                  <to>
                    <xdr:col>2</xdr:col>
                    <xdr:colOff>2190750</xdr:colOff>
                    <xdr:row>13</xdr:row>
                    <xdr:rowOff>161925</xdr:rowOff>
                  </to>
                </anchor>
              </controlPr>
            </control>
          </mc:Choice>
        </mc:AlternateContent>
        <mc:AlternateContent xmlns:mc="http://schemas.openxmlformats.org/markup-compatibility/2006">
          <mc:Choice Requires="x14">
            <control shapeId="1027" r:id="rId6" name="cmdPrint">
              <controlPr defaultSize="0" print="0" autoFill="0" autoLine="0" autoPict="0" macro="[0]!RunExternalMacro">
                <anchor moveWithCells="1" sizeWithCells="1">
                  <from>
                    <xdr:col>2</xdr:col>
                    <xdr:colOff>657225</xdr:colOff>
                    <xdr:row>14</xdr:row>
                    <xdr:rowOff>95250</xdr:rowOff>
                  </from>
                  <to>
                    <xdr:col>2</xdr:col>
                    <xdr:colOff>2190750</xdr:colOff>
                    <xdr:row>15</xdr:row>
                    <xdr:rowOff>161925</xdr:rowOff>
                  </to>
                </anchor>
              </controlPr>
            </control>
          </mc:Choice>
        </mc:AlternateContent>
        <mc:AlternateContent xmlns:mc="http://schemas.openxmlformats.org/markup-compatibility/2006">
          <mc:Choice Requires="x14">
            <control shapeId="1028" r:id="rId7" name="cmdSaveWorkbook">
              <controlPr defaultSize="0" print="0" autoFill="0" autoLine="0" autoPict="0" macro="[0]!RunExternalMacro">
                <anchor moveWithCells="1" sizeWithCells="1">
                  <from>
                    <xdr:col>2</xdr:col>
                    <xdr:colOff>657225</xdr:colOff>
                    <xdr:row>16</xdr:row>
                    <xdr:rowOff>95250</xdr:rowOff>
                  </from>
                  <to>
                    <xdr:col>2</xdr:col>
                    <xdr:colOff>2190750</xdr:colOff>
                    <xdr:row>17</xdr:row>
                    <xdr:rowOff>161925</xdr:rowOff>
                  </to>
                </anchor>
              </controlPr>
            </control>
          </mc:Choice>
        </mc:AlternateContent>
        <mc:AlternateContent xmlns:mc="http://schemas.openxmlformats.org/markup-compatibility/2006">
          <mc:Choice Requires="x14">
            <control shapeId="1029" r:id="rId8" name="cmdSaveReport">
              <controlPr defaultSize="0" print="0" autoFill="0" autoLine="0" autoPict="0" macro="[0]!RunExternalMacro">
                <anchor moveWithCells="1" sizeWithCells="1">
                  <from>
                    <xdr:col>2</xdr:col>
                    <xdr:colOff>657225</xdr:colOff>
                    <xdr:row>18</xdr:row>
                    <xdr:rowOff>95250</xdr:rowOff>
                  </from>
                  <to>
                    <xdr:col>2</xdr:col>
                    <xdr:colOff>2190750</xdr:colOff>
                    <xdr:row>19</xdr:row>
                    <xdr:rowOff>161925</xdr:rowOff>
                  </to>
                </anchor>
              </controlPr>
            </control>
          </mc:Choice>
        </mc:AlternateContent>
        <mc:AlternateContent xmlns:mc="http://schemas.openxmlformats.org/markup-compatibility/2006">
          <mc:Choice Requires="x14">
            <control shapeId="1030" r:id="rId9" name="drpLanguage">
              <controlPr defaultSize="0" autoFill="0" autoLine="0" autoPict="0" macro="[0]!RunExternalMacro">
                <anchor moveWithCells="1">
                  <from>
                    <xdr:col>1</xdr:col>
                    <xdr:colOff>0</xdr:colOff>
                    <xdr:row>3</xdr:row>
                    <xdr:rowOff>152400</xdr:rowOff>
                  </from>
                  <to>
                    <xdr:col>1</xdr:col>
                    <xdr:colOff>1114425</xdr:colOff>
                    <xdr:row>5</xdr:row>
                    <xdr:rowOff>38100</xdr:rowOff>
                  </to>
                </anchor>
              </controlPr>
            </control>
          </mc:Choice>
        </mc:AlternateContent>
        <mc:AlternateContent xmlns:mc="http://schemas.openxmlformats.org/markup-compatibility/2006">
          <mc:Choice Requires="x14">
            <control shapeId="1034" r:id="rId10" name="ChkEiRaportoitavaa">
              <controlPr locked="0" defaultSize="0" autoFill="0" autoLine="0" autoPict="0">
                <anchor moveWithCells="1">
                  <from>
                    <xdr:col>0</xdr:col>
                    <xdr:colOff>2933700</xdr:colOff>
                    <xdr:row>21</xdr:row>
                    <xdr:rowOff>95250</xdr:rowOff>
                  </from>
                  <to>
                    <xdr:col>1</xdr:col>
                    <xdr:colOff>266700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M94"/>
  <sheetViews>
    <sheetView showGridLines="0" topLeftCell="A3" zoomScale="120" zoomScaleNormal="120" zoomScaleSheetLayoutView="55" workbookViewId="0">
      <selection activeCell="G10" sqref="G10"/>
    </sheetView>
  </sheetViews>
  <sheetFormatPr defaultRowHeight="12" x14ac:dyDescent="0.2"/>
  <cols>
    <col min="1" max="3" width="3.7109375" style="45" customWidth="1"/>
    <col min="4" max="4" width="3.5703125" style="45" customWidth="1"/>
    <col min="5" max="5" width="3.7109375" style="45" customWidth="1"/>
    <col min="6" max="6" width="7.140625" style="45" customWidth="1"/>
    <col min="7" max="7" width="92.28515625" style="45" customWidth="1"/>
    <col min="8" max="8" width="8.7109375" style="45" customWidth="1"/>
    <col min="9" max="9" width="10.5703125" style="45" customWidth="1"/>
    <col min="10" max="10" width="13.42578125" style="49" customWidth="1"/>
    <col min="11" max="13" width="10.5703125" style="49" customWidth="1"/>
    <col min="14" max="14" width="11.5703125" style="49" customWidth="1"/>
    <col min="15" max="16384" width="9.140625" style="49"/>
  </cols>
  <sheetData>
    <row r="1" spans="1:10" hidden="1" x14ac:dyDescent="0.2">
      <c r="A1" s="45" t="s">
        <v>178</v>
      </c>
      <c r="B1" s="45" t="s">
        <v>75</v>
      </c>
      <c r="C1" s="45" t="s">
        <v>66</v>
      </c>
      <c r="D1" s="45" t="s">
        <v>76</v>
      </c>
      <c r="E1" s="45" t="s">
        <v>77</v>
      </c>
      <c r="F1" s="45" t="s">
        <v>181</v>
      </c>
      <c r="G1" s="45" t="s">
        <v>78</v>
      </c>
      <c r="H1" s="45" t="s">
        <v>94</v>
      </c>
    </row>
    <row r="2" spans="1:10" hidden="1" x14ac:dyDescent="0.2">
      <c r="A2" s="45" t="s">
        <v>179</v>
      </c>
      <c r="B2" s="45">
        <f>Tiedonantajataso</f>
        <v>405</v>
      </c>
      <c r="C2" s="45">
        <f>90</f>
        <v>90</v>
      </c>
      <c r="D2" s="45" t="str">
        <f>I9</f>
        <v>RVA1</v>
      </c>
      <c r="E2" s="45" t="s">
        <v>610</v>
      </c>
      <c r="F2" s="45" t="s">
        <v>609</v>
      </c>
      <c r="G2" s="45" t="s">
        <v>517</v>
      </c>
      <c r="H2" s="45" t="s">
        <v>518</v>
      </c>
    </row>
    <row r="3" spans="1:10" ht="14.25" customHeight="1" x14ac:dyDescent="0.2"/>
    <row r="4" spans="1:10" ht="14.25" x14ac:dyDescent="0.2">
      <c r="A4" s="102" t="s">
        <v>219</v>
      </c>
      <c r="B4" s="51"/>
      <c r="C4" s="51"/>
      <c r="D4" s="52"/>
      <c r="E4" s="51"/>
      <c r="F4" s="51"/>
      <c r="I4" s="54" t="s">
        <v>165</v>
      </c>
      <c r="J4" s="55">
        <v>42345</v>
      </c>
    </row>
    <row r="5" spans="1:10" ht="14.25" customHeight="1" x14ac:dyDescent="0.2">
      <c r="A5" s="56" t="str">
        <f>IF(ISBLANK(Raportoija),"",Yleistiedot!A9&amp;" "&amp;Raportoija)</f>
        <v/>
      </c>
      <c r="B5" s="51"/>
      <c r="C5" s="51"/>
      <c r="D5" s="57"/>
      <c r="E5" s="58"/>
      <c r="F5" s="58"/>
      <c r="I5" s="54" t="s">
        <v>166</v>
      </c>
      <c r="J5" s="59" t="s">
        <v>167</v>
      </c>
    </row>
    <row r="6" spans="1:10" ht="14.25" customHeight="1" x14ac:dyDescent="0.2">
      <c r="A6" s="60"/>
      <c r="I6" s="54" t="s">
        <v>168</v>
      </c>
      <c r="J6" s="55">
        <v>42370</v>
      </c>
    </row>
    <row r="7" spans="1:10" ht="14.25" customHeight="1" x14ac:dyDescent="0.2">
      <c r="A7" s="61"/>
    </row>
    <row r="8" spans="1:10" ht="15.75" x14ac:dyDescent="0.2">
      <c r="A8" s="41" t="s">
        <v>634</v>
      </c>
      <c r="B8" s="60"/>
    </row>
    <row r="9" spans="1:10" ht="18.95" customHeight="1" x14ac:dyDescent="0.2">
      <c r="A9" s="49"/>
      <c r="B9" s="49"/>
      <c r="I9" s="229" t="s">
        <v>855</v>
      </c>
      <c r="J9" s="230"/>
    </row>
    <row r="10" spans="1:10" ht="14.25" customHeight="1" x14ac:dyDescent="0.2">
      <c r="A10" s="60" t="s">
        <v>843</v>
      </c>
      <c r="B10" s="60"/>
      <c r="G10" s="228" t="s">
        <v>859</v>
      </c>
      <c r="I10" s="231"/>
      <c r="J10" s="232"/>
    </row>
    <row r="11" spans="1:10" ht="14.25" customHeight="1" x14ac:dyDescent="0.2">
      <c r="A11" s="62" t="s">
        <v>71</v>
      </c>
      <c r="B11" s="62"/>
      <c r="G11" s="54" t="s">
        <v>638</v>
      </c>
      <c r="H11" s="54"/>
      <c r="I11" s="233"/>
      <c r="J11" s="234"/>
    </row>
    <row r="12" spans="1:10" ht="14.25" customHeight="1" x14ac:dyDescent="0.2">
      <c r="A12" s="62" t="s">
        <v>73</v>
      </c>
      <c r="B12" s="62"/>
      <c r="G12" s="54" t="s">
        <v>231</v>
      </c>
      <c r="H12" s="54"/>
    </row>
    <row r="13" spans="1:10" ht="14.25" customHeight="1" x14ac:dyDescent="0.2">
      <c r="A13" s="62" t="s">
        <v>72</v>
      </c>
      <c r="B13" s="62"/>
      <c r="G13" s="45" t="s">
        <v>184</v>
      </c>
      <c r="I13" s="49"/>
    </row>
    <row r="14" spans="1:10" ht="14.25" customHeight="1" x14ac:dyDescent="0.2">
      <c r="A14" s="62" t="s">
        <v>629</v>
      </c>
      <c r="B14" s="62"/>
      <c r="G14" s="54" t="s">
        <v>630</v>
      </c>
      <c r="H14" s="54"/>
      <c r="J14" s="42"/>
    </row>
    <row r="15" spans="1:10" ht="14.25" customHeight="1" x14ac:dyDescent="0.2">
      <c r="A15" s="60"/>
      <c r="B15" s="60"/>
      <c r="J15" s="42"/>
    </row>
    <row r="16" spans="1:10" ht="14.25" customHeight="1" x14ac:dyDescent="0.2">
      <c r="J16" s="42"/>
    </row>
    <row r="17" spans="1:10" ht="15" x14ac:dyDescent="0.2">
      <c r="A17" s="103" t="s">
        <v>636</v>
      </c>
      <c r="B17" s="60"/>
      <c r="J17" s="42"/>
    </row>
    <row r="18" spans="1:10" ht="15.95" customHeight="1" x14ac:dyDescent="0.2">
      <c r="A18" s="60"/>
      <c r="B18" s="60"/>
      <c r="J18" s="42"/>
    </row>
    <row r="19" spans="1:10" ht="41.45" customHeight="1" x14ac:dyDescent="0.2">
      <c r="G19" s="225" t="s">
        <v>836</v>
      </c>
      <c r="I19" s="44"/>
      <c r="J19" s="106" t="s">
        <v>442</v>
      </c>
    </row>
    <row r="20" spans="1:10" ht="15.95" customHeight="1" x14ac:dyDescent="0.2">
      <c r="A20" s="45" t="s">
        <v>70</v>
      </c>
      <c r="E20" s="45" t="s">
        <v>170</v>
      </c>
      <c r="F20" s="49"/>
      <c r="I20" s="49"/>
      <c r="J20" s="178" t="s">
        <v>172</v>
      </c>
    </row>
    <row r="21" spans="1:10" ht="15.95" customHeight="1" x14ac:dyDescent="0.2">
      <c r="A21" s="173" t="s">
        <v>171</v>
      </c>
      <c r="B21" s="173"/>
      <c r="C21" s="173"/>
      <c r="D21" s="70"/>
      <c r="E21" s="67" t="s">
        <v>611</v>
      </c>
      <c r="G21" s="71" t="s">
        <v>833</v>
      </c>
      <c r="H21" s="71"/>
      <c r="I21" s="49"/>
      <c r="J21" s="170"/>
    </row>
    <row r="22" spans="1:10" x14ac:dyDescent="0.2">
      <c r="A22" s="176"/>
      <c r="B22" s="176"/>
      <c r="C22" s="176"/>
      <c r="D22" s="44"/>
      <c r="E22" s="44"/>
      <c r="F22" s="44"/>
      <c r="G22" s="75"/>
      <c r="H22" s="75"/>
      <c r="I22" s="76"/>
      <c r="J22" s="77"/>
    </row>
    <row r="23" spans="1:10" ht="24" customHeight="1" x14ac:dyDescent="0.2">
      <c r="A23" s="173" t="s">
        <v>172</v>
      </c>
      <c r="B23" s="173"/>
      <c r="C23" s="173"/>
      <c r="D23" s="74"/>
      <c r="E23" s="67" t="s">
        <v>611</v>
      </c>
      <c r="G23" s="78" t="s">
        <v>837</v>
      </c>
      <c r="H23" s="78"/>
      <c r="I23" s="49"/>
      <c r="J23" s="171">
        <f>+J24+J25</f>
        <v>0</v>
      </c>
    </row>
    <row r="24" spans="1:10" ht="14.25" customHeight="1" x14ac:dyDescent="0.2">
      <c r="A24" s="173" t="s">
        <v>172</v>
      </c>
      <c r="B24" s="173" t="s">
        <v>171</v>
      </c>
      <c r="C24" s="173"/>
      <c r="D24" s="74"/>
      <c r="E24" s="67" t="s">
        <v>612</v>
      </c>
      <c r="G24" s="79" t="s">
        <v>834</v>
      </c>
      <c r="H24" s="79"/>
      <c r="I24" s="49"/>
      <c r="J24" s="170"/>
    </row>
    <row r="25" spans="1:10" ht="14.25" customHeight="1" x14ac:dyDescent="0.2">
      <c r="A25" s="173" t="s">
        <v>172</v>
      </c>
      <c r="B25" s="173" t="s">
        <v>172</v>
      </c>
      <c r="C25" s="173"/>
      <c r="D25" s="74"/>
      <c r="E25" s="67" t="s">
        <v>612</v>
      </c>
      <c r="G25" s="79" t="s">
        <v>835</v>
      </c>
      <c r="H25" s="79"/>
      <c r="I25" s="49"/>
      <c r="J25" s="170"/>
    </row>
    <row r="26" spans="1:10" x14ac:dyDescent="0.2">
      <c r="A26" s="177"/>
      <c r="B26" s="177"/>
      <c r="C26" s="177"/>
      <c r="G26" s="49"/>
      <c r="H26" s="49"/>
      <c r="I26" s="49"/>
      <c r="J26" s="77"/>
    </row>
    <row r="27" spans="1:10" ht="14.25" customHeight="1" x14ac:dyDescent="0.2">
      <c r="A27" s="173" t="s">
        <v>173</v>
      </c>
      <c r="B27" s="173"/>
      <c r="C27" s="173"/>
      <c r="D27" s="74"/>
      <c r="E27" s="67" t="s">
        <v>612</v>
      </c>
      <c r="G27" s="71" t="s">
        <v>832</v>
      </c>
      <c r="H27" s="71"/>
      <c r="I27" s="49"/>
      <c r="J27" s="171">
        <f>SUM(J28:J31)</f>
        <v>0</v>
      </c>
    </row>
    <row r="28" spans="1:10" ht="14.25" customHeight="1" x14ac:dyDescent="0.2">
      <c r="A28" s="173" t="s">
        <v>173</v>
      </c>
      <c r="B28" s="173" t="s">
        <v>171</v>
      </c>
      <c r="C28" s="173"/>
      <c r="D28" s="74"/>
      <c r="E28" s="67" t="s">
        <v>613</v>
      </c>
      <c r="G28" s="79" t="s">
        <v>450</v>
      </c>
      <c r="H28" s="79"/>
      <c r="I28" s="49"/>
      <c r="J28" s="170"/>
    </row>
    <row r="29" spans="1:10" ht="14.25" customHeight="1" x14ac:dyDescent="0.2">
      <c r="A29" s="173" t="s">
        <v>173</v>
      </c>
      <c r="B29" s="173" t="s">
        <v>172</v>
      </c>
      <c r="C29" s="173"/>
      <c r="D29" s="74"/>
      <c r="E29" s="67" t="s">
        <v>613</v>
      </c>
      <c r="G29" s="79" t="s">
        <v>451</v>
      </c>
      <c r="H29" s="79"/>
      <c r="I29" s="49"/>
      <c r="J29" s="170"/>
    </row>
    <row r="30" spans="1:10" ht="14.25" customHeight="1" x14ac:dyDescent="0.2">
      <c r="A30" s="173" t="s">
        <v>173</v>
      </c>
      <c r="B30" s="175" t="s">
        <v>173</v>
      </c>
      <c r="C30" s="173"/>
      <c r="D30" s="74"/>
      <c r="E30" s="67" t="s">
        <v>614</v>
      </c>
      <c r="G30" s="79" t="s">
        <v>452</v>
      </c>
      <c r="H30" s="79"/>
      <c r="I30" s="49"/>
      <c r="J30" s="170"/>
    </row>
    <row r="31" spans="1:10" ht="14.25" customHeight="1" x14ac:dyDescent="0.2">
      <c r="A31" s="173" t="s">
        <v>173</v>
      </c>
      <c r="B31" s="173" t="s">
        <v>174</v>
      </c>
      <c r="C31" s="173"/>
      <c r="D31" s="74"/>
      <c r="E31" s="67" t="s">
        <v>614</v>
      </c>
      <c r="G31" s="79" t="s">
        <v>453</v>
      </c>
      <c r="H31" s="79"/>
      <c r="I31" s="49"/>
      <c r="J31" s="170"/>
    </row>
    <row r="32" spans="1:10" x14ac:dyDescent="0.2">
      <c r="A32" s="176"/>
      <c r="B32" s="176"/>
      <c r="C32" s="176"/>
      <c r="D32" s="44"/>
      <c r="E32" s="44"/>
      <c r="F32" s="44"/>
      <c r="G32" s="75"/>
      <c r="H32" s="75"/>
      <c r="I32" s="76"/>
      <c r="J32" s="77"/>
    </row>
    <row r="33" spans="1:10" ht="14.25" customHeight="1" x14ac:dyDescent="0.2">
      <c r="A33" s="173" t="s">
        <v>174</v>
      </c>
      <c r="B33" s="173"/>
      <c r="C33" s="173"/>
      <c r="D33" s="74"/>
      <c r="E33" s="67" t="s">
        <v>612</v>
      </c>
      <c r="G33" s="60" t="s">
        <v>787</v>
      </c>
      <c r="H33" s="60"/>
      <c r="J33" s="171">
        <f>SUM(J34:J37)</f>
        <v>0</v>
      </c>
    </row>
    <row r="34" spans="1:10" ht="27" customHeight="1" x14ac:dyDescent="0.2">
      <c r="A34" s="173" t="s">
        <v>174</v>
      </c>
      <c r="B34" s="173" t="s">
        <v>171</v>
      </c>
      <c r="C34" s="173"/>
      <c r="D34" s="70"/>
      <c r="E34" s="67" t="s">
        <v>613</v>
      </c>
      <c r="G34" s="202" t="s">
        <v>852</v>
      </c>
      <c r="H34" s="79"/>
      <c r="I34" s="49"/>
      <c r="J34" s="170"/>
    </row>
    <row r="35" spans="1:10" ht="26.25" customHeight="1" x14ac:dyDescent="0.2">
      <c r="A35" s="173" t="s">
        <v>174</v>
      </c>
      <c r="B35" s="173" t="s">
        <v>172</v>
      </c>
      <c r="C35" s="173"/>
      <c r="D35" s="70"/>
      <c r="E35" s="67" t="s">
        <v>613</v>
      </c>
      <c r="G35" s="202" t="s">
        <v>853</v>
      </c>
      <c r="H35" s="79"/>
      <c r="I35" s="49"/>
      <c r="J35" s="170"/>
    </row>
    <row r="36" spans="1:10" ht="14.25" customHeight="1" x14ac:dyDescent="0.2">
      <c r="A36" s="173" t="s">
        <v>174</v>
      </c>
      <c r="B36" s="173" t="s">
        <v>173</v>
      </c>
      <c r="C36" s="173"/>
      <c r="D36" s="70"/>
      <c r="E36" s="173"/>
      <c r="G36" s="79" t="s">
        <v>814</v>
      </c>
      <c r="H36" s="79"/>
      <c r="I36" s="49"/>
      <c r="J36" s="170"/>
    </row>
    <row r="37" spans="1:10" ht="14.25" customHeight="1" x14ac:dyDescent="0.2">
      <c r="A37" s="173" t="s">
        <v>174</v>
      </c>
      <c r="B37" s="173" t="s">
        <v>174</v>
      </c>
      <c r="C37" s="173"/>
      <c r="D37" s="70"/>
      <c r="E37" s="173"/>
      <c r="G37" s="79" t="s">
        <v>854</v>
      </c>
      <c r="H37" s="79"/>
      <c r="I37" s="49"/>
      <c r="J37" s="170"/>
    </row>
    <row r="38" spans="1:10" x14ac:dyDescent="0.2">
      <c r="A38" s="176"/>
      <c r="B38" s="176"/>
      <c r="C38" s="176"/>
      <c r="D38" s="44"/>
      <c r="E38" s="44"/>
      <c r="F38" s="44"/>
      <c r="G38" s="79"/>
      <c r="H38" s="75"/>
      <c r="I38" s="76"/>
      <c r="J38" s="77"/>
    </row>
    <row r="39" spans="1:10" ht="32.450000000000003" customHeight="1" x14ac:dyDescent="0.2">
      <c r="A39" s="173" t="s">
        <v>175</v>
      </c>
      <c r="B39" s="173"/>
      <c r="C39" s="173"/>
      <c r="D39" s="70"/>
      <c r="E39" s="67" t="s">
        <v>613</v>
      </c>
      <c r="G39" s="80" t="s">
        <v>822</v>
      </c>
      <c r="H39" s="80"/>
      <c r="J39" s="171">
        <f>SUM(J40:J51)</f>
        <v>0</v>
      </c>
    </row>
    <row r="40" spans="1:10" ht="14.25" customHeight="1" x14ac:dyDescent="0.2">
      <c r="A40" s="173" t="s">
        <v>175</v>
      </c>
      <c r="B40" s="173" t="s">
        <v>171</v>
      </c>
      <c r="C40" s="173"/>
      <c r="D40" s="70"/>
      <c r="E40" s="67" t="s">
        <v>614</v>
      </c>
      <c r="G40" s="79" t="s">
        <v>795</v>
      </c>
      <c r="H40" s="79"/>
      <c r="I40" s="49"/>
      <c r="J40" s="170"/>
    </row>
    <row r="41" spans="1:10" ht="14.25" customHeight="1" x14ac:dyDescent="0.2">
      <c r="A41" s="173" t="s">
        <v>175</v>
      </c>
      <c r="B41" s="173" t="s">
        <v>172</v>
      </c>
      <c r="C41" s="173"/>
      <c r="D41" s="70"/>
      <c r="E41" s="67" t="s">
        <v>614</v>
      </c>
      <c r="G41" s="79" t="s">
        <v>796</v>
      </c>
      <c r="H41" s="79"/>
      <c r="I41" s="49"/>
      <c r="J41" s="170"/>
    </row>
    <row r="42" spans="1:10" ht="14.25" customHeight="1" x14ac:dyDescent="0.2">
      <c r="A42" s="173" t="s">
        <v>175</v>
      </c>
      <c r="B42" s="173" t="s">
        <v>173</v>
      </c>
      <c r="C42" s="173"/>
      <c r="D42" s="70"/>
      <c r="E42" s="67"/>
      <c r="G42" s="79" t="s">
        <v>815</v>
      </c>
      <c r="H42" s="79"/>
      <c r="I42" s="49"/>
      <c r="J42" s="170"/>
    </row>
    <row r="43" spans="1:10" ht="14.25" customHeight="1" x14ac:dyDescent="0.2">
      <c r="A43" s="173" t="s">
        <v>175</v>
      </c>
      <c r="B43" s="173" t="s">
        <v>174</v>
      </c>
      <c r="C43" s="173"/>
      <c r="D43" s="70"/>
      <c r="E43" s="67"/>
      <c r="G43" s="79" t="s">
        <v>816</v>
      </c>
      <c r="H43" s="79"/>
      <c r="I43" s="49"/>
      <c r="J43" s="170"/>
    </row>
    <row r="44" spans="1:10" ht="14.25" customHeight="1" x14ac:dyDescent="0.2">
      <c r="A44" s="173" t="s">
        <v>175</v>
      </c>
      <c r="B44" s="173" t="s">
        <v>175</v>
      </c>
      <c r="C44" s="173"/>
      <c r="D44" s="70"/>
      <c r="E44" s="67"/>
      <c r="G44" s="79" t="s">
        <v>817</v>
      </c>
      <c r="H44" s="79"/>
      <c r="I44" s="49"/>
      <c r="J44" s="170"/>
    </row>
    <row r="45" spans="1:10" ht="24.75" customHeight="1" x14ac:dyDescent="0.2">
      <c r="A45" s="173" t="s">
        <v>175</v>
      </c>
      <c r="B45" s="173" t="s">
        <v>176</v>
      </c>
      <c r="C45" s="173"/>
      <c r="D45" s="70"/>
      <c r="E45" s="67"/>
      <c r="G45" s="202" t="s">
        <v>818</v>
      </c>
      <c r="H45" s="79"/>
      <c r="I45" s="49"/>
      <c r="J45" s="170"/>
    </row>
    <row r="46" spans="1:10" ht="14.25" customHeight="1" x14ac:dyDescent="0.2">
      <c r="A46" s="173" t="s">
        <v>175</v>
      </c>
      <c r="B46" s="173" t="s">
        <v>177</v>
      </c>
      <c r="C46" s="173"/>
      <c r="D46" s="70"/>
      <c r="E46" s="67"/>
      <c r="G46" s="79" t="s">
        <v>819</v>
      </c>
      <c r="H46" s="79"/>
      <c r="I46" s="49"/>
      <c r="J46" s="170"/>
    </row>
    <row r="47" spans="1:10" ht="14.25" customHeight="1" x14ac:dyDescent="0.2">
      <c r="A47" s="173" t="s">
        <v>175</v>
      </c>
      <c r="B47" s="173" t="s">
        <v>411</v>
      </c>
      <c r="C47" s="173"/>
      <c r="D47" s="70"/>
      <c r="E47" s="67"/>
      <c r="G47" s="79" t="s">
        <v>820</v>
      </c>
      <c r="H47" s="79"/>
      <c r="I47" s="49"/>
      <c r="J47" s="170"/>
    </row>
    <row r="48" spans="1:10" ht="27" customHeight="1" x14ac:dyDescent="0.2">
      <c r="A48" s="173" t="s">
        <v>175</v>
      </c>
      <c r="B48" s="173" t="s">
        <v>476</v>
      </c>
      <c r="C48" s="173"/>
      <c r="D48" s="70"/>
      <c r="E48" s="67"/>
      <c r="G48" s="202" t="s">
        <v>821</v>
      </c>
      <c r="H48" s="79"/>
      <c r="I48" s="49"/>
      <c r="J48" s="170"/>
    </row>
    <row r="49" spans="1:10" ht="14.25" customHeight="1" x14ac:dyDescent="0.2">
      <c r="A49" s="173" t="s">
        <v>175</v>
      </c>
      <c r="B49" s="173" t="s">
        <v>477</v>
      </c>
      <c r="C49" s="173"/>
      <c r="D49" s="70"/>
      <c r="E49" s="67"/>
      <c r="G49" s="79" t="s">
        <v>838</v>
      </c>
      <c r="H49" s="79"/>
      <c r="I49" s="49"/>
      <c r="J49" s="170"/>
    </row>
    <row r="50" spans="1:10" ht="14.25" customHeight="1" x14ac:dyDescent="0.2">
      <c r="A50" s="173" t="s">
        <v>175</v>
      </c>
      <c r="B50" s="173" t="s">
        <v>478</v>
      </c>
      <c r="C50" s="173"/>
      <c r="D50" s="70"/>
      <c r="E50" s="67"/>
      <c r="G50" s="79" t="s">
        <v>839</v>
      </c>
      <c r="H50" s="79"/>
      <c r="I50" s="49"/>
      <c r="J50" s="170"/>
    </row>
    <row r="51" spans="1:10" ht="14.25" customHeight="1" x14ac:dyDescent="0.2">
      <c r="A51" s="173" t="s">
        <v>175</v>
      </c>
      <c r="B51" s="173" t="s">
        <v>479</v>
      </c>
      <c r="C51" s="173"/>
      <c r="D51" s="70"/>
      <c r="E51" s="67"/>
      <c r="G51" s="224" t="s">
        <v>823</v>
      </c>
      <c r="H51" s="79"/>
      <c r="I51" s="49"/>
      <c r="J51" s="170"/>
    </row>
    <row r="52" spans="1:10" x14ac:dyDescent="0.2">
      <c r="A52" s="176"/>
      <c r="B52" s="176"/>
      <c r="C52" s="176"/>
      <c r="D52" s="44"/>
      <c r="E52" s="44"/>
      <c r="G52" s="75"/>
      <c r="H52" s="75"/>
      <c r="I52" s="76"/>
      <c r="J52" s="81"/>
    </row>
    <row r="53" spans="1:10" ht="30" customHeight="1" x14ac:dyDescent="0.2">
      <c r="A53" s="173" t="s">
        <v>176</v>
      </c>
      <c r="B53" s="173"/>
      <c r="C53" s="173"/>
      <c r="D53" s="70"/>
      <c r="E53" s="67" t="s">
        <v>613</v>
      </c>
      <c r="G53" s="80" t="s">
        <v>824</v>
      </c>
      <c r="H53" s="80"/>
      <c r="J53" s="171">
        <f>SUM(J54:J59)</f>
        <v>0</v>
      </c>
    </row>
    <row r="54" spans="1:10" ht="14.25" customHeight="1" x14ac:dyDescent="0.2">
      <c r="A54" s="174" t="s">
        <v>176</v>
      </c>
      <c r="B54" s="174" t="s">
        <v>171</v>
      </c>
      <c r="C54" s="174"/>
      <c r="D54" s="73"/>
      <c r="E54" s="72" t="s">
        <v>614</v>
      </c>
      <c r="G54" s="79" t="s">
        <v>825</v>
      </c>
      <c r="H54" s="79"/>
      <c r="I54" s="49"/>
      <c r="J54" s="170"/>
    </row>
    <row r="55" spans="1:10" ht="14.25" customHeight="1" x14ac:dyDescent="0.2">
      <c r="A55" s="174" t="s">
        <v>176</v>
      </c>
      <c r="B55" s="174" t="s">
        <v>172</v>
      </c>
      <c r="C55" s="174"/>
      <c r="D55" s="73"/>
      <c r="E55" s="67"/>
      <c r="G55" s="79" t="s">
        <v>826</v>
      </c>
      <c r="H55" s="79"/>
      <c r="I55" s="49"/>
      <c r="J55" s="170"/>
    </row>
    <row r="56" spans="1:10" ht="14.25" customHeight="1" x14ac:dyDescent="0.2">
      <c r="A56" s="174" t="s">
        <v>176</v>
      </c>
      <c r="B56" s="174" t="s">
        <v>173</v>
      </c>
      <c r="C56" s="174"/>
      <c r="D56" s="73"/>
      <c r="E56" s="67"/>
      <c r="G56" s="79" t="s">
        <v>797</v>
      </c>
      <c r="H56" s="79"/>
      <c r="I56" s="49"/>
      <c r="J56" s="170"/>
    </row>
    <row r="57" spans="1:10" ht="14.25" customHeight="1" x14ac:dyDescent="0.2">
      <c r="A57" s="174" t="s">
        <v>176</v>
      </c>
      <c r="B57" s="174" t="s">
        <v>174</v>
      </c>
      <c r="C57" s="174"/>
      <c r="D57" s="73"/>
      <c r="E57" s="67"/>
      <c r="G57" s="79" t="s">
        <v>798</v>
      </c>
      <c r="H57" s="79"/>
      <c r="I57" s="49"/>
      <c r="J57" s="170"/>
    </row>
    <row r="58" spans="1:10" ht="14.25" customHeight="1" x14ac:dyDescent="0.2">
      <c r="A58" s="174" t="s">
        <v>176</v>
      </c>
      <c r="B58" s="174" t="s">
        <v>175</v>
      </c>
      <c r="C58" s="174"/>
      <c r="D58" s="73"/>
      <c r="E58" s="67"/>
      <c r="G58" s="79" t="s">
        <v>827</v>
      </c>
      <c r="H58" s="79"/>
      <c r="I58" s="49"/>
      <c r="J58" s="170"/>
    </row>
    <row r="59" spans="1:10" ht="14.25" customHeight="1" x14ac:dyDescent="0.2">
      <c r="A59" s="174" t="s">
        <v>176</v>
      </c>
      <c r="B59" s="174" t="s">
        <v>176</v>
      </c>
      <c r="C59" s="174"/>
      <c r="D59" s="73"/>
      <c r="E59" s="67"/>
      <c r="G59" s="79" t="s">
        <v>823</v>
      </c>
      <c r="H59" s="79"/>
      <c r="I59" s="49"/>
      <c r="J59" s="170"/>
    </row>
    <row r="60" spans="1:10" x14ac:dyDescent="0.2">
      <c r="A60" s="176"/>
      <c r="B60" s="176"/>
      <c r="C60" s="176"/>
      <c r="D60" s="44"/>
      <c r="E60" s="44"/>
      <c r="G60" s="75"/>
      <c r="H60" s="75"/>
      <c r="I60" s="76"/>
      <c r="J60" s="81"/>
    </row>
    <row r="61" spans="1:10" ht="31.35" customHeight="1" x14ac:dyDescent="0.2">
      <c r="A61" s="173" t="s">
        <v>177</v>
      </c>
      <c r="B61" s="173"/>
      <c r="C61" s="173"/>
      <c r="D61" s="70"/>
      <c r="E61" s="67" t="s">
        <v>614</v>
      </c>
      <c r="G61" s="80" t="s">
        <v>788</v>
      </c>
      <c r="H61" s="80"/>
      <c r="J61" s="171">
        <f>+J62-J63</f>
        <v>0</v>
      </c>
    </row>
    <row r="62" spans="1:10" ht="14.25" customHeight="1" x14ac:dyDescent="0.2">
      <c r="A62" s="173" t="s">
        <v>177</v>
      </c>
      <c r="B62" s="173" t="s">
        <v>171</v>
      </c>
      <c r="C62" s="173"/>
      <c r="D62" s="70"/>
      <c r="E62" s="67" t="s">
        <v>237</v>
      </c>
      <c r="G62" s="79" t="s">
        <v>828</v>
      </c>
      <c r="H62" s="79"/>
      <c r="I62" s="49"/>
      <c r="J62" s="170"/>
    </row>
    <row r="63" spans="1:10" ht="14.25" customHeight="1" x14ac:dyDescent="0.2">
      <c r="A63" s="173" t="s">
        <v>177</v>
      </c>
      <c r="B63" s="173" t="s">
        <v>172</v>
      </c>
      <c r="C63" s="173"/>
      <c r="D63" s="70"/>
      <c r="E63" s="67" t="s">
        <v>238</v>
      </c>
      <c r="G63" s="79" t="s">
        <v>457</v>
      </c>
      <c r="H63" s="79"/>
      <c r="I63" s="49"/>
      <c r="J63" s="170"/>
    </row>
    <row r="64" spans="1:10" x14ac:dyDescent="0.2">
      <c r="A64" s="176"/>
      <c r="B64" s="176"/>
      <c r="C64" s="176"/>
      <c r="D64" s="44"/>
      <c r="E64" s="44"/>
      <c r="G64" s="75"/>
      <c r="H64" s="75"/>
      <c r="I64" s="76"/>
      <c r="J64" s="81"/>
    </row>
    <row r="65" spans="1:10" ht="30.75" customHeight="1" x14ac:dyDescent="0.2">
      <c r="A65" s="174" t="s">
        <v>411</v>
      </c>
      <c r="B65" s="174"/>
      <c r="C65" s="174"/>
      <c r="D65" s="73"/>
      <c r="E65" s="72" t="s">
        <v>614</v>
      </c>
      <c r="G65" s="80" t="s">
        <v>789</v>
      </c>
      <c r="H65" s="80"/>
      <c r="J65" s="171">
        <f>+J66-J67</f>
        <v>0</v>
      </c>
    </row>
    <row r="66" spans="1:10" ht="14.25" customHeight="1" x14ac:dyDescent="0.2">
      <c r="A66" s="174" t="s">
        <v>411</v>
      </c>
      <c r="B66" s="173" t="s">
        <v>171</v>
      </c>
      <c r="C66" s="173"/>
      <c r="D66" s="70"/>
      <c r="E66" s="67" t="s">
        <v>237</v>
      </c>
      <c r="G66" s="79" t="s">
        <v>829</v>
      </c>
      <c r="H66" s="79"/>
      <c r="I66" s="49"/>
      <c r="J66" s="170"/>
    </row>
    <row r="67" spans="1:10" ht="14.25" customHeight="1" x14ac:dyDescent="0.2">
      <c r="A67" s="174" t="s">
        <v>411</v>
      </c>
      <c r="B67" s="173" t="s">
        <v>172</v>
      </c>
      <c r="C67" s="173"/>
      <c r="D67" s="70"/>
      <c r="E67" s="67" t="s">
        <v>237</v>
      </c>
      <c r="G67" s="79" t="s">
        <v>799</v>
      </c>
      <c r="H67" s="79"/>
      <c r="I67" s="49"/>
      <c r="J67" s="170"/>
    </row>
    <row r="68" spans="1:10" ht="14.25" customHeight="1" x14ac:dyDescent="0.2">
      <c r="A68" s="176"/>
      <c r="B68" s="176"/>
      <c r="C68" s="176"/>
      <c r="D68" s="44"/>
      <c r="E68" s="44"/>
      <c r="J68" s="81"/>
    </row>
    <row r="69" spans="1:10" ht="72.75" customHeight="1" x14ac:dyDescent="0.2">
      <c r="A69" s="174" t="s">
        <v>476</v>
      </c>
      <c r="B69" s="174"/>
      <c r="C69" s="174"/>
      <c r="D69" s="73"/>
      <c r="E69" s="72" t="s">
        <v>237</v>
      </c>
      <c r="G69" s="201" t="s">
        <v>794</v>
      </c>
      <c r="H69" s="80"/>
      <c r="J69" s="171">
        <f>+J70-J78</f>
        <v>0</v>
      </c>
    </row>
    <row r="70" spans="1:10" ht="14.25" customHeight="1" x14ac:dyDescent="0.2">
      <c r="A70" s="174" t="s">
        <v>476</v>
      </c>
      <c r="B70" s="173" t="s">
        <v>171</v>
      </c>
      <c r="C70" s="173"/>
      <c r="D70" s="70"/>
      <c r="E70" s="67"/>
      <c r="G70" s="79" t="s">
        <v>830</v>
      </c>
      <c r="H70" s="79"/>
      <c r="I70" s="49"/>
      <c r="J70" s="171">
        <f>+J71+J72+J73+J74+J75+J76+J77</f>
        <v>0</v>
      </c>
    </row>
    <row r="71" spans="1:10" ht="14.25" customHeight="1" x14ac:dyDescent="0.2">
      <c r="A71" s="174" t="s">
        <v>476</v>
      </c>
      <c r="B71" s="173" t="s">
        <v>171</v>
      </c>
      <c r="C71" s="173" t="s">
        <v>857</v>
      </c>
      <c r="D71" s="70"/>
      <c r="E71" s="67"/>
      <c r="G71" s="200" t="s">
        <v>831</v>
      </c>
      <c r="H71" s="79"/>
      <c r="I71" s="49"/>
      <c r="J71" s="170"/>
    </row>
    <row r="72" spans="1:10" ht="14.25" customHeight="1" x14ac:dyDescent="0.2">
      <c r="A72" s="174" t="s">
        <v>476</v>
      </c>
      <c r="B72" s="173" t="s">
        <v>171</v>
      </c>
      <c r="C72" s="173" t="s">
        <v>171</v>
      </c>
      <c r="D72" s="70"/>
      <c r="E72" s="67"/>
      <c r="G72" s="200" t="s">
        <v>800</v>
      </c>
      <c r="H72" s="79"/>
      <c r="I72" s="49"/>
      <c r="J72" s="170"/>
    </row>
    <row r="73" spans="1:10" ht="14.25" customHeight="1" x14ac:dyDescent="0.2">
      <c r="A73" s="174" t="s">
        <v>476</v>
      </c>
      <c r="B73" s="173" t="s">
        <v>171</v>
      </c>
      <c r="C73" s="173" t="s">
        <v>172</v>
      </c>
      <c r="D73" s="70"/>
      <c r="E73" s="67"/>
      <c r="G73" s="200" t="s">
        <v>801</v>
      </c>
      <c r="H73" s="79"/>
      <c r="I73" s="49"/>
      <c r="J73" s="170"/>
    </row>
    <row r="74" spans="1:10" ht="14.25" customHeight="1" x14ac:dyDescent="0.2">
      <c r="A74" s="174" t="s">
        <v>476</v>
      </c>
      <c r="B74" s="173" t="s">
        <v>171</v>
      </c>
      <c r="C74" s="173" t="s">
        <v>173</v>
      </c>
      <c r="D74" s="70"/>
      <c r="E74" s="67"/>
      <c r="G74" s="200" t="s">
        <v>802</v>
      </c>
      <c r="H74" s="79"/>
      <c r="I74" s="49"/>
      <c r="J74" s="170"/>
    </row>
    <row r="75" spans="1:10" ht="14.25" customHeight="1" x14ac:dyDescent="0.2">
      <c r="A75" s="174" t="s">
        <v>476</v>
      </c>
      <c r="B75" s="173" t="s">
        <v>171</v>
      </c>
      <c r="C75" s="173" t="s">
        <v>174</v>
      </c>
      <c r="D75" s="70"/>
      <c r="E75" s="67"/>
      <c r="G75" s="200" t="s">
        <v>803</v>
      </c>
      <c r="H75" s="79"/>
      <c r="I75" s="49"/>
      <c r="J75" s="170"/>
    </row>
    <row r="76" spans="1:10" ht="14.25" customHeight="1" x14ac:dyDescent="0.2">
      <c r="A76" s="174" t="s">
        <v>476</v>
      </c>
      <c r="B76" s="173" t="s">
        <v>171</v>
      </c>
      <c r="C76" s="173" t="s">
        <v>175</v>
      </c>
      <c r="D76" s="70"/>
      <c r="E76" s="67"/>
      <c r="G76" s="200" t="s">
        <v>804</v>
      </c>
      <c r="H76" s="79"/>
      <c r="I76" s="49"/>
      <c r="J76" s="170"/>
    </row>
    <row r="77" spans="1:10" ht="14.25" customHeight="1" x14ac:dyDescent="0.2">
      <c r="A77" s="174" t="s">
        <v>476</v>
      </c>
      <c r="B77" s="173" t="s">
        <v>171</v>
      </c>
      <c r="C77" s="173" t="s">
        <v>176</v>
      </c>
      <c r="D77" s="70"/>
      <c r="E77" s="67"/>
      <c r="G77" s="200" t="s">
        <v>805</v>
      </c>
      <c r="H77" s="79"/>
      <c r="I77" s="49"/>
      <c r="J77" s="170"/>
    </row>
    <row r="78" spans="1:10" ht="14.25" customHeight="1" x14ac:dyDescent="0.2">
      <c r="A78" s="174" t="s">
        <v>476</v>
      </c>
      <c r="B78" s="173" t="s">
        <v>173</v>
      </c>
      <c r="C78" s="173"/>
      <c r="D78" s="70"/>
      <c r="E78" s="67"/>
      <c r="G78" s="79" t="s">
        <v>806</v>
      </c>
      <c r="H78" s="79"/>
      <c r="I78" s="49"/>
      <c r="J78" s="223"/>
    </row>
    <row r="79" spans="1:10" ht="14.25" customHeight="1" x14ac:dyDescent="0.2">
      <c r="A79" s="176"/>
      <c r="B79" s="176"/>
      <c r="C79" s="176"/>
      <c r="D79" s="44"/>
      <c r="E79" s="44"/>
      <c r="G79" s="82"/>
      <c r="H79" s="82"/>
      <c r="I79" s="83"/>
      <c r="J79" s="81"/>
    </row>
    <row r="80" spans="1:10" ht="14.25" customHeight="1" x14ac:dyDescent="0.2">
      <c r="A80" s="173" t="s">
        <v>477</v>
      </c>
      <c r="B80" s="173"/>
      <c r="C80" s="173"/>
      <c r="D80" s="70"/>
      <c r="E80" s="67" t="s">
        <v>237</v>
      </c>
      <c r="G80" s="60" t="s">
        <v>790</v>
      </c>
      <c r="H80" s="60"/>
      <c r="J80" s="171">
        <f>+J21+J23-J27-J33+J39+J53-J61-J65-J69</f>
        <v>0</v>
      </c>
    </row>
    <row r="81" spans="1:13" ht="14.25" customHeight="1" x14ac:dyDescent="0.2">
      <c r="A81" s="176"/>
      <c r="B81" s="176"/>
      <c r="C81" s="176"/>
      <c r="D81" s="44"/>
      <c r="E81" s="44"/>
      <c r="J81" s="81"/>
    </row>
    <row r="82" spans="1:13" ht="14.25" customHeight="1" x14ac:dyDescent="0.2">
      <c r="A82" s="173" t="s">
        <v>478</v>
      </c>
      <c r="B82" s="173"/>
      <c r="C82" s="173"/>
      <c r="D82" s="70"/>
      <c r="E82" s="67" t="s">
        <v>238</v>
      </c>
      <c r="G82" s="60" t="s">
        <v>791</v>
      </c>
      <c r="H82" s="60"/>
      <c r="J82" s="171">
        <f>+J83+J84</f>
        <v>0</v>
      </c>
    </row>
    <row r="83" spans="1:13" ht="14.25" customHeight="1" x14ac:dyDescent="0.2">
      <c r="A83" s="174" t="s">
        <v>478</v>
      </c>
      <c r="B83" s="173" t="s">
        <v>171</v>
      </c>
      <c r="C83" s="173"/>
      <c r="D83" s="70"/>
      <c r="E83" s="67"/>
      <c r="G83" s="79" t="s">
        <v>807</v>
      </c>
      <c r="H83" s="79"/>
      <c r="I83" s="49"/>
      <c r="J83" s="170"/>
    </row>
    <row r="84" spans="1:13" ht="14.25" customHeight="1" x14ac:dyDescent="0.2">
      <c r="A84" s="174" t="s">
        <v>478</v>
      </c>
      <c r="B84" s="173" t="s">
        <v>172</v>
      </c>
      <c r="C84" s="173"/>
      <c r="D84" s="70"/>
      <c r="E84" s="67"/>
      <c r="G84" s="79" t="s">
        <v>808</v>
      </c>
      <c r="H84" s="79"/>
      <c r="I84" s="49"/>
      <c r="J84" s="170"/>
    </row>
    <row r="85" spans="1:13" ht="14.25" customHeight="1" x14ac:dyDescent="0.2">
      <c r="A85" s="176"/>
      <c r="B85" s="176"/>
      <c r="C85" s="176"/>
      <c r="D85" s="44"/>
      <c r="E85" s="44"/>
      <c r="G85" s="76"/>
      <c r="H85" s="76"/>
      <c r="I85" s="76"/>
      <c r="J85" s="81"/>
      <c r="K85" s="81"/>
      <c r="L85" s="81"/>
      <c r="M85" s="81"/>
    </row>
    <row r="86" spans="1:13" ht="14.25" customHeight="1" x14ac:dyDescent="0.2">
      <c r="A86" s="173" t="s">
        <v>479</v>
      </c>
      <c r="B86" s="173"/>
      <c r="C86" s="173"/>
      <c r="D86" s="70"/>
      <c r="E86" s="67" t="s">
        <v>238</v>
      </c>
      <c r="G86" s="60" t="s">
        <v>792</v>
      </c>
      <c r="H86" s="60"/>
      <c r="J86" s="172">
        <f>+J80-J82</f>
        <v>0</v>
      </c>
      <c r="K86" s="84"/>
      <c r="L86" s="84"/>
    </row>
    <row r="87" spans="1:13" ht="14.25" customHeight="1" x14ac:dyDescent="0.2">
      <c r="E87" s="44"/>
      <c r="G87" s="85"/>
      <c r="H87" s="85"/>
      <c r="I87" s="76"/>
      <c r="J87" s="45"/>
      <c r="K87" s="84"/>
      <c r="L87" s="84"/>
      <c r="M87" s="84"/>
    </row>
    <row r="88" spans="1:13" x14ac:dyDescent="0.2">
      <c r="A88" s="173" t="s">
        <v>480</v>
      </c>
      <c r="B88" s="173"/>
      <c r="C88" s="173"/>
      <c r="D88" s="44"/>
      <c r="E88" s="44"/>
      <c r="G88" s="199" t="s">
        <v>793</v>
      </c>
      <c r="H88" s="76"/>
      <c r="I88" s="76"/>
      <c r="J88" s="172">
        <f>IF(J82=0,0,J80/J82)</f>
        <v>0</v>
      </c>
      <c r="K88" s="84"/>
      <c r="L88" s="84"/>
      <c r="M88" s="84"/>
    </row>
    <row r="89" spans="1:13" x14ac:dyDescent="0.2">
      <c r="A89" s="44"/>
      <c r="B89" s="44"/>
      <c r="C89" s="44"/>
      <c r="D89" s="44"/>
      <c r="E89" s="44"/>
      <c r="G89" s="222" t="s">
        <v>468</v>
      </c>
      <c r="H89" s="79"/>
      <c r="K89" s="45"/>
      <c r="L89" s="45"/>
      <c r="M89" s="84"/>
    </row>
    <row r="90" spans="1:13" x14ac:dyDescent="0.2">
      <c r="A90" s="44"/>
      <c r="B90" s="44"/>
      <c r="C90" s="44"/>
      <c r="D90" s="44"/>
      <c r="E90" s="44"/>
      <c r="G90" s="79"/>
      <c r="H90" s="79"/>
      <c r="J90" s="45"/>
      <c r="K90" s="45"/>
      <c r="L90" s="45"/>
      <c r="M90" s="84"/>
    </row>
    <row r="91" spans="1:13" x14ac:dyDescent="0.2">
      <c r="G91" s="79"/>
      <c r="H91" s="79"/>
      <c r="J91" s="45"/>
      <c r="K91" s="45"/>
      <c r="L91" s="45"/>
      <c r="M91" s="84"/>
    </row>
    <row r="92" spans="1:13" x14ac:dyDescent="0.2">
      <c r="G92" s="79"/>
      <c r="H92" s="79"/>
      <c r="J92" s="45"/>
      <c r="K92" s="45"/>
      <c r="L92" s="45"/>
      <c r="M92" s="84"/>
    </row>
    <row r="93" spans="1:13" x14ac:dyDescent="0.2">
      <c r="G93" s="79"/>
      <c r="H93" s="79"/>
      <c r="J93" s="45"/>
      <c r="K93" s="45"/>
      <c r="L93" s="45"/>
      <c r="M93" s="84"/>
    </row>
    <row r="94" spans="1:13" x14ac:dyDescent="0.2">
      <c r="J94" s="45"/>
      <c r="K94" s="45"/>
      <c r="L94" s="45"/>
      <c r="M94" s="45"/>
    </row>
  </sheetData>
  <mergeCells count="1">
    <mergeCell ref="I9:J11"/>
  </mergeCells>
  <pageMargins left="0.70866141732283472" right="0.51181102362204722" top="0.39370078740157483" bottom="0.11811023622047245" header="0.31496062992125984" footer="0.19685039370078741"/>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68"/>
  <sheetViews>
    <sheetView showGridLines="0" tabSelected="1" topLeftCell="A6" zoomScale="110" zoomScaleNormal="110" zoomScaleSheetLayoutView="55" workbookViewId="0">
      <selection activeCell="I24" sqref="I24"/>
    </sheetView>
  </sheetViews>
  <sheetFormatPr defaultColWidth="9" defaultRowHeight="12" x14ac:dyDescent="0.2"/>
  <cols>
    <col min="1" max="2" width="3.42578125" style="45" customWidth="1"/>
    <col min="3" max="3" width="2.28515625" style="45" customWidth="1"/>
    <col min="4" max="4" width="2" style="45" customWidth="1"/>
    <col min="5" max="5" width="1" style="45" customWidth="1"/>
    <col min="6" max="6" width="15.5703125" style="45" customWidth="1"/>
    <col min="7" max="7" width="7.5703125" style="50" customWidth="1"/>
    <col min="8" max="8" width="12.28515625" style="45" customWidth="1"/>
    <col min="9" max="9" width="40.140625" style="49" customWidth="1"/>
    <col min="10" max="10" width="1.7109375" style="49" customWidth="1"/>
    <col min="11" max="11" width="8.5703125" style="53" customWidth="1"/>
    <col min="12" max="12" width="11" style="49" customWidth="1"/>
    <col min="13" max="13" width="11.42578125" style="49" customWidth="1"/>
    <col min="14" max="14" width="13.28515625" style="49" customWidth="1"/>
    <col min="15" max="15" width="9.85546875" style="49" customWidth="1"/>
    <col min="16" max="16" width="13.5703125" style="49" customWidth="1"/>
    <col min="17" max="18" width="17.85546875" style="49" customWidth="1"/>
    <col min="19" max="19" width="18.140625" style="49" customWidth="1"/>
    <col min="20" max="20" width="14.140625" style="49" customWidth="1"/>
    <col min="21" max="21" width="11.85546875" style="49" customWidth="1"/>
    <col min="22" max="22" width="15.5703125" style="49" customWidth="1"/>
    <col min="23" max="23" width="13.28515625" style="49" customWidth="1"/>
    <col min="24" max="16384" width="9" style="49"/>
  </cols>
  <sheetData>
    <row r="1" spans="1:21" hidden="1" x14ac:dyDescent="0.2">
      <c r="A1" s="45" t="s">
        <v>178</v>
      </c>
      <c r="B1" s="45" t="s">
        <v>75</v>
      </c>
      <c r="C1" s="45" t="s">
        <v>66</v>
      </c>
      <c r="D1" s="45" t="s">
        <v>76</v>
      </c>
      <c r="E1" s="46" t="s">
        <v>504</v>
      </c>
      <c r="F1" s="47" t="s">
        <v>507</v>
      </c>
      <c r="G1" s="48" t="s">
        <v>510</v>
      </c>
      <c r="H1" s="45" t="s">
        <v>77</v>
      </c>
      <c r="I1" s="45" t="s">
        <v>181</v>
      </c>
      <c r="J1" s="45" t="s">
        <v>78</v>
      </c>
      <c r="K1" s="45" t="s">
        <v>94</v>
      </c>
    </row>
    <row r="2" spans="1:21" hidden="1" x14ac:dyDescent="0.2">
      <c r="A2" s="45" t="s">
        <v>519</v>
      </c>
      <c r="B2" s="45">
        <f>Tiedonantajataso</f>
        <v>405</v>
      </c>
      <c r="C2" s="45">
        <f>90</f>
        <v>90</v>
      </c>
      <c r="D2" s="45" t="str">
        <f>T9</f>
        <v>RVA2</v>
      </c>
      <c r="E2" s="197" t="s">
        <v>779</v>
      </c>
      <c r="F2" s="197" t="s">
        <v>780</v>
      </c>
      <c r="G2" s="198" t="s">
        <v>781</v>
      </c>
      <c r="H2" s="197" t="s">
        <v>782</v>
      </c>
      <c r="I2" s="197" t="s">
        <v>783</v>
      </c>
      <c r="J2" s="45" t="s">
        <v>520</v>
      </c>
      <c r="K2" s="197" t="s">
        <v>784</v>
      </c>
    </row>
    <row r="3" spans="1:21" ht="14.25" customHeight="1" x14ac:dyDescent="0.2"/>
    <row r="4" spans="1:21" ht="14.25" x14ac:dyDescent="0.2">
      <c r="A4" s="102" t="s">
        <v>219</v>
      </c>
      <c r="B4" s="51"/>
      <c r="C4" s="52"/>
      <c r="D4" s="51"/>
      <c r="E4" s="51"/>
      <c r="G4" s="49"/>
      <c r="H4" s="49"/>
      <c r="T4" s="54" t="s">
        <v>165</v>
      </c>
      <c r="U4" s="55">
        <v>42345</v>
      </c>
    </row>
    <row r="5" spans="1:21" ht="14.25" customHeight="1" x14ac:dyDescent="0.2">
      <c r="A5" s="56" t="str">
        <f>IF(ISBLANK(Raportoija),"",Yleistiedot!A9&amp;" "&amp;Raportoija)</f>
        <v/>
      </c>
      <c r="B5" s="51"/>
      <c r="C5" s="57"/>
      <c r="D5" s="58"/>
      <c r="E5" s="58"/>
      <c r="G5" s="49"/>
      <c r="H5" s="49"/>
      <c r="T5" s="54" t="s">
        <v>166</v>
      </c>
      <c r="U5" s="59" t="s">
        <v>167</v>
      </c>
    </row>
    <row r="6" spans="1:21" ht="14.25" customHeight="1" x14ac:dyDescent="0.2">
      <c r="A6" s="60"/>
      <c r="G6" s="49"/>
      <c r="H6" s="49"/>
      <c r="T6" s="54" t="s">
        <v>168</v>
      </c>
      <c r="U6" s="55">
        <v>42370</v>
      </c>
    </row>
    <row r="7" spans="1:21" ht="14.25" customHeight="1" x14ac:dyDescent="0.2">
      <c r="A7" s="61"/>
      <c r="G7" s="45"/>
    </row>
    <row r="8" spans="1:21" ht="15.75" x14ac:dyDescent="0.2">
      <c r="A8" s="41" t="s">
        <v>634</v>
      </c>
      <c r="G8" s="45"/>
    </row>
    <row r="9" spans="1:21" ht="14.25" customHeight="1" x14ac:dyDescent="0.2">
      <c r="A9" s="49"/>
      <c r="T9" s="229" t="s">
        <v>856</v>
      </c>
      <c r="U9" s="235"/>
    </row>
    <row r="10" spans="1:21" ht="15.95" customHeight="1" x14ac:dyDescent="0.2">
      <c r="A10" s="60" t="s">
        <v>843</v>
      </c>
      <c r="G10" s="228" t="s">
        <v>859</v>
      </c>
      <c r="K10" s="49"/>
      <c r="T10" s="236"/>
      <c r="U10" s="237"/>
    </row>
    <row r="11" spans="1:21" ht="15.95" customHeight="1" x14ac:dyDescent="0.2">
      <c r="A11" s="62" t="s">
        <v>71</v>
      </c>
      <c r="G11" s="54">
        <v>405</v>
      </c>
      <c r="K11" s="49"/>
      <c r="T11" s="236"/>
      <c r="U11" s="237"/>
    </row>
    <row r="12" spans="1:21" ht="15.95" customHeight="1" x14ac:dyDescent="0.2">
      <c r="A12" s="62" t="s">
        <v>73</v>
      </c>
      <c r="G12" s="54" t="s">
        <v>231</v>
      </c>
      <c r="T12" s="238"/>
      <c r="U12" s="239"/>
    </row>
    <row r="13" spans="1:21" ht="16.5" customHeight="1" x14ac:dyDescent="0.2">
      <c r="A13" s="62" t="s">
        <v>72</v>
      </c>
      <c r="B13" s="49"/>
      <c r="C13" s="49"/>
      <c r="D13" s="49"/>
      <c r="E13" s="49"/>
      <c r="F13" s="49"/>
      <c r="G13" s="45" t="s">
        <v>184</v>
      </c>
      <c r="H13" s="63"/>
    </row>
    <row r="14" spans="1:21" ht="14.25" customHeight="1" x14ac:dyDescent="0.2">
      <c r="A14" s="62" t="s">
        <v>629</v>
      </c>
      <c r="G14" s="54" t="s">
        <v>630</v>
      </c>
      <c r="H14" s="50"/>
    </row>
    <row r="15" spans="1:21" ht="14.25" customHeight="1" x14ac:dyDescent="0.2">
      <c r="A15" s="60"/>
      <c r="H15" s="50"/>
    </row>
    <row r="16" spans="1:21" x14ac:dyDescent="0.2">
      <c r="H16" s="50"/>
    </row>
    <row r="17" spans="1:23" ht="15" x14ac:dyDescent="0.2">
      <c r="A17" s="103" t="s">
        <v>502</v>
      </c>
      <c r="B17" s="104"/>
      <c r="H17" s="50"/>
    </row>
    <row r="18" spans="1:23" x14ac:dyDescent="0.2">
      <c r="A18" s="60"/>
      <c r="H18" s="50"/>
    </row>
    <row r="19" spans="1:23" ht="123" customHeight="1" x14ac:dyDescent="0.2">
      <c r="A19" s="49"/>
      <c r="B19" s="49"/>
      <c r="C19" s="49"/>
      <c r="D19" s="49"/>
      <c r="E19" s="49"/>
      <c r="F19" s="49"/>
      <c r="G19" s="49"/>
      <c r="H19" s="49"/>
      <c r="J19" s="53"/>
      <c r="K19" s="196" t="s">
        <v>677</v>
      </c>
      <c r="L19" s="196" t="s">
        <v>844</v>
      </c>
      <c r="M19" s="196" t="s">
        <v>493</v>
      </c>
      <c r="N19" s="196" t="s">
        <v>811</v>
      </c>
      <c r="O19" s="196" t="s">
        <v>810</v>
      </c>
      <c r="P19" s="196" t="s">
        <v>845</v>
      </c>
      <c r="Q19" s="196" t="s">
        <v>846</v>
      </c>
      <c r="R19" s="196" t="s">
        <v>840</v>
      </c>
      <c r="S19" s="196" t="s">
        <v>841</v>
      </c>
      <c r="T19" s="196" t="s">
        <v>847</v>
      </c>
      <c r="U19" s="196" t="s">
        <v>842</v>
      </c>
      <c r="V19" s="196" t="s">
        <v>848</v>
      </c>
      <c r="W19" s="196" t="s">
        <v>849</v>
      </c>
    </row>
    <row r="20" spans="1:23" ht="37.35" customHeight="1" x14ac:dyDescent="0.2">
      <c r="A20" s="65" t="s">
        <v>70</v>
      </c>
      <c r="B20" s="65"/>
      <c r="C20" s="65"/>
      <c r="D20" s="66"/>
      <c r="F20" s="203"/>
      <c r="G20" s="204" t="s">
        <v>488</v>
      </c>
      <c r="H20" s="205" t="s">
        <v>489</v>
      </c>
      <c r="I20" s="204" t="s">
        <v>490</v>
      </c>
      <c r="J20" s="53"/>
      <c r="K20" s="181" t="s">
        <v>171</v>
      </c>
      <c r="L20" s="181" t="s">
        <v>172</v>
      </c>
      <c r="M20" s="181" t="s">
        <v>173</v>
      </c>
      <c r="N20" s="181" t="s">
        <v>174</v>
      </c>
      <c r="O20" s="181" t="s">
        <v>175</v>
      </c>
      <c r="P20" s="181" t="s">
        <v>176</v>
      </c>
      <c r="Q20" s="181" t="s">
        <v>177</v>
      </c>
      <c r="R20" s="181" t="s">
        <v>411</v>
      </c>
      <c r="S20" s="181" t="s">
        <v>476</v>
      </c>
      <c r="T20" s="181" t="s">
        <v>477</v>
      </c>
      <c r="U20" s="181" t="s">
        <v>478</v>
      </c>
      <c r="V20" s="181" t="s">
        <v>479</v>
      </c>
      <c r="W20" s="181" t="s">
        <v>480</v>
      </c>
    </row>
    <row r="21" spans="1:23" s="210" customFormat="1" ht="24.75" customHeight="1" x14ac:dyDescent="0.2">
      <c r="A21" s="221" t="s">
        <v>812</v>
      </c>
      <c r="B21" s="175"/>
      <c r="C21" s="68"/>
      <c r="D21" s="68"/>
      <c r="E21" s="209"/>
      <c r="F21" s="64" t="s">
        <v>813</v>
      </c>
      <c r="G21" s="216"/>
      <c r="H21" s="216"/>
      <c r="I21" s="217"/>
      <c r="J21" s="211"/>
      <c r="K21" s="212"/>
      <c r="L21" s="212"/>
      <c r="M21" s="212"/>
      <c r="N21" s="212"/>
      <c r="O21" s="212"/>
      <c r="P21" s="212"/>
      <c r="Q21" s="212"/>
      <c r="R21" s="212"/>
      <c r="S21" s="212"/>
      <c r="T21" s="212"/>
      <c r="U21" s="212"/>
      <c r="V21" s="212"/>
      <c r="W21" s="226"/>
    </row>
    <row r="22" spans="1:23" ht="24.75" customHeight="1" x14ac:dyDescent="0.2">
      <c r="A22" s="213" t="s">
        <v>171</v>
      </c>
      <c r="B22" s="175"/>
      <c r="C22" s="68"/>
      <c r="D22" s="68"/>
      <c r="E22" s="209"/>
      <c r="F22" s="207" t="s">
        <v>442</v>
      </c>
      <c r="G22" s="220"/>
      <c r="H22" s="220"/>
      <c r="I22" s="218"/>
      <c r="J22" s="53"/>
      <c r="K22" s="219"/>
      <c r="L22" s="208">
        <f>SUM(L23:L58)</f>
        <v>0</v>
      </c>
      <c r="M22" s="208">
        <f t="shared" ref="M22:Q22" si="0">SUM(M23:M58)</f>
        <v>0</v>
      </c>
      <c r="N22" s="208">
        <f t="shared" si="0"/>
        <v>0</v>
      </c>
      <c r="O22" s="208">
        <f t="shared" si="0"/>
        <v>0</v>
      </c>
      <c r="P22" s="208">
        <f t="shared" si="0"/>
        <v>0</v>
      </c>
      <c r="Q22" s="208">
        <f t="shared" si="0"/>
        <v>0</v>
      </c>
      <c r="R22" s="208">
        <f>IF(SUM(R23:R58)&gt;0,SUM(R23:R58),0)</f>
        <v>0</v>
      </c>
      <c r="S22" s="208">
        <f>IF(SUM(S23:S58)&gt;0,SUM(S23:S58),0)</f>
        <v>0</v>
      </c>
      <c r="T22" s="208">
        <f>P22-Q22-R22-S22</f>
        <v>0</v>
      </c>
      <c r="U22" s="208">
        <f>SUM(U23:U58)</f>
        <v>0</v>
      </c>
      <c r="V22" s="208">
        <f>SUM(V23:V58)</f>
        <v>0</v>
      </c>
      <c r="W22" s="208">
        <f>+T22-V22</f>
        <v>0</v>
      </c>
    </row>
    <row r="23" spans="1:23" ht="26.65" customHeight="1" x14ac:dyDescent="0.2">
      <c r="A23" s="173" t="s">
        <v>171</v>
      </c>
      <c r="B23" s="206" t="s">
        <v>171</v>
      </c>
      <c r="C23" s="50"/>
      <c r="D23" s="68"/>
      <c r="E23" s="68"/>
      <c r="F23" s="207" t="s">
        <v>809</v>
      </c>
      <c r="G23" s="214"/>
      <c r="H23" s="215"/>
      <c r="I23" s="215"/>
      <c r="J23" s="53"/>
      <c r="K23" s="180"/>
      <c r="L23" s="170"/>
      <c r="M23" s="170"/>
      <c r="N23" s="170"/>
      <c r="O23" s="170"/>
      <c r="P23" s="179">
        <f>IF(L23&gt;U23,K23*L23,L23)-M23-N23-O23</f>
        <v>0</v>
      </c>
      <c r="Q23" s="170"/>
      <c r="R23" s="170"/>
      <c r="S23" s="170"/>
      <c r="T23" s="179">
        <f>P23-Q23-R23-S23</f>
        <v>0</v>
      </c>
      <c r="U23" s="170"/>
      <c r="V23" s="179">
        <f>IF(K23&gt;50%,(IF(L23&lt;U23,U23,K23*U23)),K23*U23)</f>
        <v>0</v>
      </c>
      <c r="W23" s="179">
        <f>+T23-V23</f>
        <v>0</v>
      </c>
    </row>
    <row r="24" spans="1:23" ht="14.25" customHeight="1" x14ac:dyDescent="0.2">
      <c r="A24" s="173" t="s">
        <v>171</v>
      </c>
      <c r="B24" s="173" t="s">
        <v>172</v>
      </c>
      <c r="C24" s="50"/>
      <c r="D24" s="68"/>
      <c r="E24" s="68"/>
      <c r="F24" s="227" t="s">
        <v>851</v>
      </c>
      <c r="G24" s="194"/>
      <c r="H24" s="195"/>
      <c r="I24" s="195"/>
      <c r="J24" s="53"/>
      <c r="K24" s="180"/>
      <c r="L24" s="170"/>
      <c r="M24" s="170"/>
      <c r="N24" s="170"/>
      <c r="O24" s="170"/>
      <c r="P24" s="179">
        <f>IF(L24&gt;U24,K24*L24,L24)-M24-N24-O24</f>
        <v>0</v>
      </c>
      <c r="Q24" s="170"/>
      <c r="R24" s="170"/>
      <c r="S24" s="170"/>
      <c r="T24" s="179">
        <f t="shared" ref="T24:T58" si="1">P24-Q24-R24-S24</f>
        <v>0</v>
      </c>
      <c r="U24" s="170"/>
      <c r="V24" s="179">
        <f t="shared" ref="V24:V58" si="2">IF(K24&gt;50%,(IF(L24&lt;U24,U24,K24*U24)),K24*U24)</f>
        <v>0</v>
      </c>
      <c r="W24" s="179">
        <f t="shared" ref="W24:W53" si="3">+T24-V24</f>
        <v>0</v>
      </c>
    </row>
    <row r="25" spans="1:23" ht="14.25" customHeight="1" x14ac:dyDescent="0.2">
      <c r="A25" s="173" t="s">
        <v>171</v>
      </c>
      <c r="B25" s="173" t="s">
        <v>173</v>
      </c>
      <c r="C25" s="50"/>
      <c r="D25" s="68"/>
      <c r="E25" s="68"/>
      <c r="F25" s="207" t="s">
        <v>850</v>
      </c>
      <c r="G25" s="194"/>
      <c r="H25" s="195"/>
      <c r="I25" s="195"/>
      <c r="J25" s="53"/>
      <c r="K25" s="180"/>
      <c r="L25" s="170"/>
      <c r="M25" s="170"/>
      <c r="N25" s="170"/>
      <c r="O25" s="170"/>
      <c r="P25" s="179">
        <f>IF(K25&gt;50%,IF(L25&gt;U25,K25*L25/100,L25),K25/100*L25)-M25-N25-O25</f>
        <v>0</v>
      </c>
      <c r="Q25" s="170"/>
      <c r="R25" s="170"/>
      <c r="S25" s="170"/>
      <c r="T25" s="179">
        <f t="shared" si="1"/>
        <v>0</v>
      </c>
      <c r="U25" s="170"/>
      <c r="V25" s="179">
        <f t="shared" si="2"/>
        <v>0</v>
      </c>
      <c r="W25" s="179">
        <f t="shared" si="3"/>
        <v>0</v>
      </c>
    </row>
    <row r="26" spans="1:23" ht="14.25" customHeight="1" x14ac:dyDescent="0.2">
      <c r="A26" s="173" t="s">
        <v>171</v>
      </c>
      <c r="B26" s="173" t="s">
        <v>174</v>
      </c>
      <c r="C26" s="50"/>
      <c r="D26" s="68"/>
      <c r="E26" s="68"/>
      <c r="F26" s="207" t="s">
        <v>858</v>
      </c>
      <c r="G26" s="194"/>
      <c r="H26" s="195"/>
      <c r="I26" s="195"/>
      <c r="J26" s="53"/>
      <c r="K26" s="180"/>
      <c r="L26" s="170"/>
      <c r="M26" s="170"/>
      <c r="N26" s="170"/>
      <c r="O26" s="170"/>
      <c r="P26" s="179">
        <f>IF(K26&gt;50%,IF(L26&gt;U26,K26*L26,L26),K26*L26)-M26-N26-O26</f>
        <v>0</v>
      </c>
      <c r="Q26" s="170"/>
      <c r="R26" s="170"/>
      <c r="S26" s="170"/>
      <c r="T26" s="179">
        <f t="shared" si="1"/>
        <v>0</v>
      </c>
      <c r="U26" s="170"/>
      <c r="V26" s="179">
        <f t="shared" si="2"/>
        <v>0</v>
      </c>
      <c r="W26" s="179">
        <f t="shared" si="3"/>
        <v>0</v>
      </c>
    </row>
    <row r="27" spans="1:23" ht="14.25" customHeight="1" x14ac:dyDescent="0.2">
      <c r="A27" s="173" t="s">
        <v>171</v>
      </c>
      <c r="B27" s="173" t="s">
        <v>175</v>
      </c>
      <c r="C27" s="50"/>
      <c r="D27" s="68"/>
      <c r="E27" s="68"/>
      <c r="F27" s="120"/>
      <c r="G27" s="194"/>
      <c r="H27" s="195"/>
      <c r="I27" s="195"/>
      <c r="J27" s="53"/>
      <c r="K27" s="180"/>
      <c r="L27" s="170"/>
      <c r="M27" s="170"/>
      <c r="N27" s="170"/>
      <c r="O27" s="170"/>
      <c r="P27" s="179">
        <f t="shared" ref="P27:P57" si="4">IF(L27&gt;0,K27*L27/100,L27)-M27-N27-O27</f>
        <v>0</v>
      </c>
      <c r="Q27" s="170"/>
      <c r="R27" s="170"/>
      <c r="S27" s="170"/>
      <c r="T27" s="179">
        <f t="shared" si="1"/>
        <v>0</v>
      </c>
      <c r="U27" s="170"/>
      <c r="V27" s="179">
        <f t="shared" si="2"/>
        <v>0</v>
      </c>
      <c r="W27" s="179">
        <f t="shared" si="3"/>
        <v>0</v>
      </c>
    </row>
    <row r="28" spans="1:23" ht="14.25" customHeight="1" x14ac:dyDescent="0.2">
      <c r="A28" s="173" t="s">
        <v>171</v>
      </c>
      <c r="B28" s="173" t="s">
        <v>176</v>
      </c>
      <c r="C28" s="50"/>
      <c r="D28" s="68"/>
      <c r="E28" s="68"/>
      <c r="F28" s="120"/>
      <c r="G28" s="194"/>
      <c r="H28" s="195"/>
      <c r="I28" s="195"/>
      <c r="J28" s="53"/>
      <c r="K28" s="180"/>
      <c r="L28" s="170"/>
      <c r="M28" s="170"/>
      <c r="N28" s="170"/>
      <c r="O28" s="170"/>
      <c r="P28" s="179">
        <f t="shared" si="4"/>
        <v>0</v>
      </c>
      <c r="Q28" s="170"/>
      <c r="R28" s="170"/>
      <c r="S28" s="170"/>
      <c r="T28" s="179">
        <f t="shared" si="1"/>
        <v>0</v>
      </c>
      <c r="U28" s="170"/>
      <c r="V28" s="179">
        <f t="shared" si="2"/>
        <v>0</v>
      </c>
      <c r="W28" s="179">
        <f t="shared" si="3"/>
        <v>0</v>
      </c>
    </row>
    <row r="29" spans="1:23" ht="14.25" customHeight="1" x14ac:dyDescent="0.2">
      <c r="A29" s="173" t="s">
        <v>171</v>
      </c>
      <c r="B29" s="173" t="s">
        <v>177</v>
      </c>
      <c r="C29" s="50"/>
      <c r="D29" s="68"/>
      <c r="E29" s="68"/>
      <c r="F29" s="120"/>
      <c r="G29" s="194"/>
      <c r="H29" s="195"/>
      <c r="I29" s="195"/>
      <c r="J29" s="53"/>
      <c r="K29" s="180"/>
      <c r="L29" s="170"/>
      <c r="M29" s="170"/>
      <c r="N29" s="170"/>
      <c r="O29" s="170"/>
      <c r="P29" s="179">
        <f t="shared" si="4"/>
        <v>0</v>
      </c>
      <c r="Q29" s="170"/>
      <c r="R29" s="170"/>
      <c r="S29" s="170"/>
      <c r="T29" s="179">
        <f t="shared" si="1"/>
        <v>0</v>
      </c>
      <c r="U29" s="170"/>
      <c r="V29" s="179">
        <f t="shared" si="2"/>
        <v>0</v>
      </c>
      <c r="W29" s="179">
        <f t="shared" si="3"/>
        <v>0</v>
      </c>
    </row>
    <row r="30" spans="1:23" ht="14.25" customHeight="1" x14ac:dyDescent="0.2">
      <c r="A30" s="173" t="s">
        <v>171</v>
      </c>
      <c r="B30" s="173" t="s">
        <v>411</v>
      </c>
      <c r="C30" s="50"/>
      <c r="D30" s="68"/>
      <c r="E30" s="68"/>
      <c r="F30" s="120"/>
      <c r="G30" s="194"/>
      <c r="H30" s="195"/>
      <c r="I30" s="195"/>
      <c r="J30" s="53"/>
      <c r="K30" s="180"/>
      <c r="L30" s="170"/>
      <c r="M30" s="170"/>
      <c r="N30" s="170"/>
      <c r="O30" s="170"/>
      <c r="P30" s="179">
        <f t="shared" si="4"/>
        <v>0</v>
      </c>
      <c r="Q30" s="170"/>
      <c r="R30" s="170"/>
      <c r="S30" s="170"/>
      <c r="T30" s="179">
        <f t="shared" si="1"/>
        <v>0</v>
      </c>
      <c r="U30" s="170"/>
      <c r="V30" s="179">
        <f t="shared" si="2"/>
        <v>0</v>
      </c>
      <c r="W30" s="179">
        <f t="shared" si="3"/>
        <v>0</v>
      </c>
    </row>
    <row r="31" spans="1:23" ht="14.25" customHeight="1" x14ac:dyDescent="0.2">
      <c r="A31" s="173" t="s">
        <v>171</v>
      </c>
      <c r="B31" s="173" t="s">
        <v>476</v>
      </c>
      <c r="C31" s="50"/>
      <c r="D31" s="68"/>
      <c r="E31" s="68"/>
      <c r="F31" s="120"/>
      <c r="G31" s="194"/>
      <c r="H31" s="195"/>
      <c r="I31" s="195"/>
      <c r="J31" s="53"/>
      <c r="K31" s="180"/>
      <c r="L31" s="170"/>
      <c r="M31" s="170"/>
      <c r="N31" s="170"/>
      <c r="O31" s="170"/>
      <c r="P31" s="179">
        <f t="shared" si="4"/>
        <v>0</v>
      </c>
      <c r="Q31" s="170"/>
      <c r="R31" s="170"/>
      <c r="S31" s="170"/>
      <c r="T31" s="179">
        <f t="shared" si="1"/>
        <v>0</v>
      </c>
      <c r="U31" s="170"/>
      <c r="V31" s="179">
        <f t="shared" si="2"/>
        <v>0</v>
      </c>
      <c r="W31" s="179">
        <f t="shared" si="3"/>
        <v>0</v>
      </c>
    </row>
    <row r="32" spans="1:23" ht="14.25" customHeight="1" x14ac:dyDescent="0.2">
      <c r="A32" s="173" t="s">
        <v>171</v>
      </c>
      <c r="B32" s="173" t="s">
        <v>477</v>
      </c>
      <c r="C32" s="50"/>
      <c r="D32" s="68"/>
      <c r="E32" s="68"/>
      <c r="F32" s="120"/>
      <c r="G32" s="194"/>
      <c r="H32" s="195"/>
      <c r="I32" s="195"/>
      <c r="J32" s="53"/>
      <c r="K32" s="180"/>
      <c r="L32" s="170"/>
      <c r="M32" s="170"/>
      <c r="N32" s="170"/>
      <c r="O32" s="170"/>
      <c r="P32" s="179">
        <f t="shared" si="4"/>
        <v>0</v>
      </c>
      <c r="Q32" s="170"/>
      <c r="R32" s="170"/>
      <c r="S32" s="170"/>
      <c r="T32" s="179">
        <f t="shared" si="1"/>
        <v>0</v>
      </c>
      <c r="U32" s="170"/>
      <c r="V32" s="179">
        <f t="shared" si="2"/>
        <v>0</v>
      </c>
      <c r="W32" s="179">
        <f t="shared" si="3"/>
        <v>0</v>
      </c>
    </row>
    <row r="33" spans="1:23" ht="14.25" customHeight="1" x14ac:dyDescent="0.2">
      <c r="A33" s="173" t="s">
        <v>171</v>
      </c>
      <c r="B33" s="173" t="s">
        <v>478</v>
      </c>
      <c r="C33" s="50"/>
      <c r="D33" s="68"/>
      <c r="E33" s="68"/>
      <c r="F33" s="120"/>
      <c r="G33" s="194"/>
      <c r="H33" s="195"/>
      <c r="I33" s="195"/>
      <c r="J33" s="53"/>
      <c r="K33" s="180"/>
      <c r="L33" s="170"/>
      <c r="M33" s="170"/>
      <c r="N33" s="170"/>
      <c r="O33" s="170"/>
      <c r="P33" s="179">
        <f t="shared" si="4"/>
        <v>0</v>
      </c>
      <c r="Q33" s="170"/>
      <c r="R33" s="170"/>
      <c r="S33" s="170"/>
      <c r="T33" s="179">
        <f t="shared" si="1"/>
        <v>0</v>
      </c>
      <c r="U33" s="170"/>
      <c r="V33" s="179">
        <f t="shared" si="2"/>
        <v>0</v>
      </c>
      <c r="W33" s="179">
        <f t="shared" si="3"/>
        <v>0</v>
      </c>
    </row>
    <row r="34" spans="1:23" ht="14.25" customHeight="1" x14ac:dyDescent="0.2">
      <c r="A34" s="173" t="s">
        <v>171</v>
      </c>
      <c r="B34" s="173" t="s">
        <v>479</v>
      </c>
      <c r="C34" s="50"/>
      <c r="D34" s="68"/>
      <c r="E34" s="68"/>
      <c r="F34" s="120"/>
      <c r="G34" s="194"/>
      <c r="H34" s="195"/>
      <c r="I34" s="195"/>
      <c r="J34" s="53"/>
      <c r="K34" s="180"/>
      <c r="L34" s="170"/>
      <c r="M34" s="170"/>
      <c r="N34" s="170"/>
      <c r="O34" s="170"/>
      <c r="P34" s="179">
        <f t="shared" si="4"/>
        <v>0</v>
      </c>
      <c r="Q34" s="170"/>
      <c r="R34" s="170"/>
      <c r="S34" s="170"/>
      <c r="T34" s="179">
        <f t="shared" si="1"/>
        <v>0</v>
      </c>
      <c r="U34" s="170"/>
      <c r="V34" s="179">
        <f t="shared" si="2"/>
        <v>0</v>
      </c>
      <c r="W34" s="179">
        <f t="shared" si="3"/>
        <v>0</v>
      </c>
    </row>
    <row r="35" spans="1:23" ht="14.25" customHeight="1" x14ac:dyDescent="0.2">
      <c r="A35" s="173" t="s">
        <v>171</v>
      </c>
      <c r="B35" s="173" t="s">
        <v>480</v>
      </c>
      <c r="C35" s="50"/>
      <c r="D35" s="68"/>
      <c r="E35" s="68"/>
      <c r="F35" s="120"/>
      <c r="G35" s="194"/>
      <c r="H35" s="195"/>
      <c r="I35" s="195"/>
      <c r="J35" s="53"/>
      <c r="K35" s="180"/>
      <c r="L35" s="170"/>
      <c r="M35" s="170"/>
      <c r="N35" s="170"/>
      <c r="O35" s="170"/>
      <c r="P35" s="179">
        <f t="shared" si="4"/>
        <v>0</v>
      </c>
      <c r="Q35" s="170"/>
      <c r="R35" s="170"/>
      <c r="S35" s="170"/>
      <c r="T35" s="179">
        <f t="shared" si="1"/>
        <v>0</v>
      </c>
      <c r="U35" s="170"/>
      <c r="V35" s="179">
        <f t="shared" si="2"/>
        <v>0</v>
      </c>
      <c r="W35" s="179">
        <f t="shared" si="3"/>
        <v>0</v>
      </c>
    </row>
    <row r="36" spans="1:23" ht="14.25" customHeight="1" x14ac:dyDescent="0.2">
      <c r="A36" s="173" t="s">
        <v>171</v>
      </c>
      <c r="B36" s="173" t="s">
        <v>682</v>
      </c>
      <c r="C36" s="50"/>
      <c r="D36" s="68"/>
      <c r="E36" s="68"/>
      <c r="F36" s="120"/>
      <c r="G36" s="194"/>
      <c r="H36" s="195"/>
      <c r="I36" s="195"/>
      <c r="J36" s="53"/>
      <c r="K36" s="180"/>
      <c r="L36" s="170"/>
      <c r="M36" s="170"/>
      <c r="N36" s="170"/>
      <c r="O36" s="170"/>
      <c r="P36" s="179">
        <f t="shared" si="4"/>
        <v>0</v>
      </c>
      <c r="Q36" s="170"/>
      <c r="R36" s="170"/>
      <c r="S36" s="170"/>
      <c r="T36" s="179">
        <f t="shared" si="1"/>
        <v>0</v>
      </c>
      <c r="U36" s="170"/>
      <c r="V36" s="179">
        <f t="shared" si="2"/>
        <v>0</v>
      </c>
      <c r="W36" s="179">
        <f t="shared" si="3"/>
        <v>0</v>
      </c>
    </row>
    <row r="37" spans="1:23" ht="14.25" customHeight="1" x14ac:dyDescent="0.2">
      <c r="A37" s="173" t="s">
        <v>171</v>
      </c>
      <c r="B37" s="173" t="s">
        <v>683</v>
      </c>
      <c r="C37" s="50"/>
      <c r="D37" s="68"/>
      <c r="E37" s="68"/>
      <c r="F37" s="120"/>
      <c r="G37" s="194"/>
      <c r="H37" s="195"/>
      <c r="I37" s="195"/>
      <c r="J37" s="53"/>
      <c r="K37" s="180"/>
      <c r="L37" s="170"/>
      <c r="M37" s="170"/>
      <c r="N37" s="170"/>
      <c r="O37" s="170"/>
      <c r="P37" s="179">
        <f t="shared" si="4"/>
        <v>0</v>
      </c>
      <c r="Q37" s="170"/>
      <c r="R37" s="170"/>
      <c r="S37" s="170"/>
      <c r="T37" s="179">
        <f t="shared" si="1"/>
        <v>0</v>
      </c>
      <c r="U37" s="170"/>
      <c r="V37" s="179">
        <f t="shared" si="2"/>
        <v>0</v>
      </c>
      <c r="W37" s="179">
        <f t="shared" ref="W37:W47" si="5">+T37-V37</f>
        <v>0</v>
      </c>
    </row>
    <row r="38" spans="1:23" ht="14.25" customHeight="1" x14ac:dyDescent="0.2">
      <c r="A38" s="173" t="s">
        <v>171</v>
      </c>
      <c r="B38" s="173" t="s">
        <v>684</v>
      </c>
      <c r="C38" s="50"/>
      <c r="D38" s="68"/>
      <c r="E38" s="68"/>
      <c r="F38" s="120"/>
      <c r="G38" s="194"/>
      <c r="H38" s="195"/>
      <c r="I38" s="195"/>
      <c r="J38" s="53"/>
      <c r="K38" s="180"/>
      <c r="L38" s="170"/>
      <c r="M38" s="170"/>
      <c r="N38" s="170"/>
      <c r="O38" s="170"/>
      <c r="P38" s="179">
        <f t="shared" si="4"/>
        <v>0</v>
      </c>
      <c r="Q38" s="170"/>
      <c r="R38" s="170"/>
      <c r="S38" s="170"/>
      <c r="T38" s="179">
        <f t="shared" si="1"/>
        <v>0</v>
      </c>
      <c r="U38" s="170"/>
      <c r="V38" s="179">
        <f t="shared" si="2"/>
        <v>0</v>
      </c>
      <c r="W38" s="179">
        <f t="shared" si="5"/>
        <v>0</v>
      </c>
    </row>
    <row r="39" spans="1:23" ht="14.25" customHeight="1" x14ac:dyDescent="0.2">
      <c r="A39" s="173" t="s">
        <v>171</v>
      </c>
      <c r="B39" s="173" t="s">
        <v>685</v>
      </c>
      <c r="C39" s="50"/>
      <c r="D39" s="68"/>
      <c r="E39" s="68"/>
      <c r="F39" s="120"/>
      <c r="G39" s="194"/>
      <c r="H39" s="195"/>
      <c r="I39" s="195"/>
      <c r="J39" s="53"/>
      <c r="K39" s="180"/>
      <c r="L39" s="170"/>
      <c r="M39" s="170"/>
      <c r="N39" s="170"/>
      <c r="O39" s="170"/>
      <c r="P39" s="179">
        <f t="shared" si="4"/>
        <v>0</v>
      </c>
      <c r="Q39" s="170"/>
      <c r="R39" s="170"/>
      <c r="S39" s="170"/>
      <c r="T39" s="179">
        <f t="shared" si="1"/>
        <v>0</v>
      </c>
      <c r="U39" s="170"/>
      <c r="V39" s="179">
        <f t="shared" si="2"/>
        <v>0</v>
      </c>
      <c r="W39" s="179">
        <f t="shared" si="5"/>
        <v>0</v>
      </c>
    </row>
    <row r="40" spans="1:23" ht="14.25" customHeight="1" x14ac:dyDescent="0.2">
      <c r="A40" s="173" t="s">
        <v>171</v>
      </c>
      <c r="B40" s="173" t="s">
        <v>686</v>
      </c>
      <c r="C40" s="50"/>
      <c r="D40" s="68"/>
      <c r="E40" s="68"/>
      <c r="F40" s="120"/>
      <c r="G40" s="194"/>
      <c r="H40" s="195"/>
      <c r="I40" s="195"/>
      <c r="J40" s="53"/>
      <c r="K40" s="180"/>
      <c r="L40" s="170"/>
      <c r="M40" s="170"/>
      <c r="N40" s="170"/>
      <c r="O40" s="170"/>
      <c r="P40" s="179">
        <f t="shared" si="4"/>
        <v>0</v>
      </c>
      <c r="Q40" s="170"/>
      <c r="R40" s="170"/>
      <c r="S40" s="170"/>
      <c r="T40" s="179">
        <f t="shared" si="1"/>
        <v>0</v>
      </c>
      <c r="U40" s="170"/>
      <c r="V40" s="179">
        <f t="shared" si="2"/>
        <v>0</v>
      </c>
      <c r="W40" s="179">
        <f t="shared" si="5"/>
        <v>0</v>
      </c>
    </row>
    <row r="41" spans="1:23" ht="14.25" customHeight="1" x14ac:dyDescent="0.2">
      <c r="A41" s="173" t="s">
        <v>171</v>
      </c>
      <c r="B41" s="173" t="s">
        <v>687</v>
      </c>
      <c r="C41" s="50"/>
      <c r="D41" s="68"/>
      <c r="E41" s="68"/>
      <c r="F41" s="120"/>
      <c r="G41" s="194"/>
      <c r="H41" s="195"/>
      <c r="I41" s="195"/>
      <c r="J41" s="53"/>
      <c r="K41" s="180"/>
      <c r="L41" s="170"/>
      <c r="M41" s="170"/>
      <c r="N41" s="170"/>
      <c r="O41" s="170"/>
      <c r="P41" s="179">
        <f t="shared" si="4"/>
        <v>0</v>
      </c>
      <c r="Q41" s="170"/>
      <c r="R41" s="170"/>
      <c r="S41" s="170"/>
      <c r="T41" s="179">
        <f t="shared" si="1"/>
        <v>0</v>
      </c>
      <c r="U41" s="170"/>
      <c r="V41" s="179">
        <f t="shared" si="2"/>
        <v>0</v>
      </c>
      <c r="W41" s="179">
        <f t="shared" si="5"/>
        <v>0</v>
      </c>
    </row>
    <row r="42" spans="1:23" ht="14.25" customHeight="1" x14ac:dyDescent="0.2">
      <c r="A42" s="173" t="s">
        <v>171</v>
      </c>
      <c r="B42" s="173" t="s">
        <v>688</v>
      </c>
      <c r="C42" s="50"/>
      <c r="D42" s="68"/>
      <c r="E42" s="68"/>
      <c r="F42" s="120"/>
      <c r="G42" s="194"/>
      <c r="H42" s="195"/>
      <c r="I42" s="195"/>
      <c r="J42" s="53"/>
      <c r="K42" s="180"/>
      <c r="L42" s="170"/>
      <c r="M42" s="170"/>
      <c r="N42" s="170"/>
      <c r="O42" s="170"/>
      <c r="P42" s="179">
        <f t="shared" si="4"/>
        <v>0</v>
      </c>
      <c r="Q42" s="170"/>
      <c r="R42" s="170"/>
      <c r="S42" s="170"/>
      <c r="T42" s="179">
        <f t="shared" si="1"/>
        <v>0</v>
      </c>
      <c r="U42" s="170"/>
      <c r="V42" s="179">
        <f t="shared" si="2"/>
        <v>0</v>
      </c>
      <c r="W42" s="179">
        <f t="shared" si="5"/>
        <v>0</v>
      </c>
    </row>
    <row r="43" spans="1:23" ht="14.25" customHeight="1" x14ac:dyDescent="0.2">
      <c r="A43" s="173" t="s">
        <v>171</v>
      </c>
      <c r="B43" s="173" t="s">
        <v>707</v>
      </c>
      <c r="C43" s="50"/>
      <c r="D43" s="68"/>
      <c r="E43" s="68"/>
      <c r="F43" s="120"/>
      <c r="G43" s="194"/>
      <c r="H43" s="195"/>
      <c r="I43" s="195"/>
      <c r="J43" s="53"/>
      <c r="K43" s="180"/>
      <c r="L43" s="170"/>
      <c r="M43" s="170"/>
      <c r="N43" s="170"/>
      <c r="O43" s="170"/>
      <c r="P43" s="179">
        <f t="shared" si="4"/>
        <v>0</v>
      </c>
      <c r="Q43" s="170"/>
      <c r="R43" s="170"/>
      <c r="S43" s="170"/>
      <c r="T43" s="179">
        <f t="shared" si="1"/>
        <v>0</v>
      </c>
      <c r="U43" s="170"/>
      <c r="V43" s="179">
        <f t="shared" si="2"/>
        <v>0</v>
      </c>
      <c r="W43" s="179">
        <f t="shared" si="5"/>
        <v>0</v>
      </c>
    </row>
    <row r="44" spans="1:23" ht="14.25" customHeight="1" x14ac:dyDescent="0.2">
      <c r="A44" s="173" t="s">
        <v>171</v>
      </c>
      <c r="B44" s="173" t="s">
        <v>708</v>
      </c>
      <c r="C44" s="50"/>
      <c r="D44" s="68"/>
      <c r="E44" s="68"/>
      <c r="F44" s="120"/>
      <c r="G44" s="194"/>
      <c r="H44" s="195"/>
      <c r="I44" s="195"/>
      <c r="J44" s="53"/>
      <c r="K44" s="180"/>
      <c r="L44" s="170"/>
      <c r="M44" s="170"/>
      <c r="N44" s="170"/>
      <c r="O44" s="170"/>
      <c r="P44" s="179">
        <f t="shared" si="4"/>
        <v>0</v>
      </c>
      <c r="Q44" s="170"/>
      <c r="R44" s="170"/>
      <c r="S44" s="170"/>
      <c r="T44" s="179">
        <f t="shared" si="1"/>
        <v>0</v>
      </c>
      <c r="U44" s="170"/>
      <c r="V44" s="179">
        <f t="shared" si="2"/>
        <v>0</v>
      </c>
      <c r="W44" s="179">
        <f t="shared" si="5"/>
        <v>0</v>
      </c>
    </row>
    <row r="45" spans="1:23" ht="14.25" customHeight="1" x14ac:dyDescent="0.2">
      <c r="A45" s="173" t="s">
        <v>171</v>
      </c>
      <c r="B45" s="173" t="s">
        <v>709</v>
      </c>
      <c r="C45" s="50"/>
      <c r="D45" s="68"/>
      <c r="E45" s="68"/>
      <c r="F45" s="120"/>
      <c r="G45" s="194"/>
      <c r="H45" s="195"/>
      <c r="I45" s="195"/>
      <c r="J45" s="53"/>
      <c r="K45" s="180"/>
      <c r="L45" s="170"/>
      <c r="M45" s="170"/>
      <c r="N45" s="170"/>
      <c r="O45" s="170"/>
      <c r="P45" s="179">
        <f t="shared" si="4"/>
        <v>0</v>
      </c>
      <c r="Q45" s="170"/>
      <c r="R45" s="170"/>
      <c r="S45" s="170"/>
      <c r="T45" s="179">
        <f t="shared" si="1"/>
        <v>0</v>
      </c>
      <c r="U45" s="170"/>
      <c r="V45" s="179">
        <f t="shared" si="2"/>
        <v>0</v>
      </c>
      <c r="W45" s="179">
        <f t="shared" si="5"/>
        <v>0</v>
      </c>
    </row>
    <row r="46" spans="1:23" ht="14.25" customHeight="1" x14ac:dyDescent="0.2">
      <c r="A46" s="173" t="s">
        <v>171</v>
      </c>
      <c r="B46" s="173" t="s">
        <v>710</v>
      </c>
      <c r="C46" s="50"/>
      <c r="D46" s="68"/>
      <c r="E46" s="68"/>
      <c r="F46" s="120"/>
      <c r="G46" s="194"/>
      <c r="H46" s="195"/>
      <c r="I46" s="195"/>
      <c r="J46" s="53"/>
      <c r="K46" s="180"/>
      <c r="L46" s="170"/>
      <c r="M46" s="170"/>
      <c r="N46" s="170"/>
      <c r="O46" s="170"/>
      <c r="P46" s="179">
        <f t="shared" si="4"/>
        <v>0</v>
      </c>
      <c r="Q46" s="170"/>
      <c r="R46" s="170"/>
      <c r="S46" s="170"/>
      <c r="T46" s="179">
        <f t="shared" si="1"/>
        <v>0</v>
      </c>
      <c r="U46" s="170"/>
      <c r="V46" s="179">
        <f t="shared" si="2"/>
        <v>0</v>
      </c>
      <c r="W46" s="179">
        <f t="shared" si="5"/>
        <v>0</v>
      </c>
    </row>
    <row r="47" spans="1:23" ht="14.25" customHeight="1" x14ac:dyDescent="0.2">
      <c r="A47" s="173" t="s">
        <v>171</v>
      </c>
      <c r="B47" s="173" t="s">
        <v>711</v>
      </c>
      <c r="C47" s="50"/>
      <c r="D47" s="68"/>
      <c r="E47" s="68"/>
      <c r="F47" s="120"/>
      <c r="G47" s="194"/>
      <c r="H47" s="195"/>
      <c r="I47" s="195"/>
      <c r="J47" s="53"/>
      <c r="K47" s="180"/>
      <c r="L47" s="170"/>
      <c r="M47" s="170"/>
      <c r="N47" s="170"/>
      <c r="O47" s="170"/>
      <c r="P47" s="179">
        <f t="shared" si="4"/>
        <v>0</v>
      </c>
      <c r="Q47" s="170"/>
      <c r="R47" s="170"/>
      <c r="S47" s="170"/>
      <c r="T47" s="179">
        <f t="shared" si="1"/>
        <v>0</v>
      </c>
      <c r="U47" s="170"/>
      <c r="V47" s="179">
        <f t="shared" si="2"/>
        <v>0</v>
      </c>
      <c r="W47" s="179">
        <f t="shared" si="5"/>
        <v>0</v>
      </c>
    </row>
    <row r="48" spans="1:23" ht="14.25" customHeight="1" x14ac:dyDescent="0.2">
      <c r="A48" s="173" t="s">
        <v>171</v>
      </c>
      <c r="B48" s="173" t="s">
        <v>768</v>
      </c>
      <c r="C48" s="50"/>
      <c r="D48" s="68"/>
      <c r="E48" s="68"/>
      <c r="F48" s="49"/>
      <c r="G48" s="194"/>
      <c r="H48" s="195"/>
      <c r="I48" s="195"/>
      <c r="J48" s="53"/>
      <c r="K48" s="180"/>
      <c r="L48" s="170"/>
      <c r="M48" s="170"/>
      <c r="N48" s="170"/>
      <c r="O48" s="170"/>
      <c r="P48" s="179">
        <f t="shared" si="4"/>
        <v>0</v>
      </c>
      <c r="Q48" s="170"/>
      <c r="R48" s="170"/>
      <c r="S48" s="170"/>
      <c r="T48" s="179">
        <f t="shared" si="1"/>
        <v>0</v>
      </c>
      <c r="U48" s="170"/>
      <c r="V48" s="179">
        <f t="shared" si="2"/>
        <v>0</v>
      </c>
      <c r="W48" s="179">
        <f t="shared" si="3"/>
        <v>0</v>
      </c>
    </row>
    <row r="49" spans="1:23" ht="14.25" customHeight="1" x14ac:dyDescent="0.2">
      <c r="A49" s="173" t="s">
        <v>171</v>
      </c>
      <c r="B49" s="173" t="s">
        <v>769</v>
      </c>
      <c r="C49" s="50"/>
      <c r="D49" s="68"/>
      <c r="E49" s="68"/>
      <c r="F49" s="49"/>
      <c r="G49" s="194"/>
      <c r="H49" s="195"/>
      <c r="I49" s="195"/>
      <c r="J49" s="53"/>
      <c r="K49" s="180"/>
      <c r="L49" s="170"/>
      <c r="M49" s="170"/>
      <c r="N49" s="170"/>
      <c r="O49" s="170"/>
      <c r="P49" s="179">
        <f t="shared" si="4"/>
        <v>0</v>
      </c>
      <c r="Q49" s="170"/>
      <c r="R49" s="170"/>
      <c r="S49" s="170"/>
      <c r="T49" s="179">
        <f t="shared" si="1"/>
        <v>0</v>
      </c>
      <c r="U49" s="170"/>
      <c r="V49" s="179">
        <f t="shared" si="2"/>
        <v>0</v>
      </c>
      <c r="W49" s="179">
        <f t="shared" si="3"/>
        <v>0</v>
      </c>
    </row>
    <row r="50" spans="1:23" ht="14.25" customHeight="1" x14ac:dyDescent="0.2">
      <c r="A50" s="173" t="s">
        <v>171</v>
      </c>
      <c r="B50" s="173" t="s">
        <v>770</v>
      </c>
      <c r="C50" s="50"/>
      <c r="D50" s="68"/>
      <c r="E50" s="68"/>
      <c r="F50" s="49"/>
      <c r="G50" s="194"/>
      <c r="H50" s="195"/>
      <c r="I50" s="195"/>
      <c r="J50" s="53"/>
      <c r="K50" s="180"/>
      <c r="L50" s="170"/>
      <c r="M50" s="170"/>
      <c r="N50" s="170"/>
      <c r="O50" s="170"/>
      <c r="P50" s="179">
        <f t="shared" si="4"/>
        <v>0</v>
      </c>
      <c r="Q50" s="170"/>
      <c r="R50" s="170"/>
      <c r="S50" s="170"/>
      <c r="T50" s="179">
        <f t="shared" si="1"/>
        <v>0</v>
      </c>
      <c r="U50" s="170"/>
      <c r="V50" s="179">
        <f t="shared" si="2"/>
        <v>0</v>
      </c>
      <c r="W50" s="179">
        <f t="shared" si="3"/>
        <v>0</v>
      </c>
    </row>
    <row r="51" spans="1:23" ht="14.25" customHeight="1" x14ac:dyDescent="0.2">
      <c r="A51" s="173" t="s">
        <v>171</v>
      </c>
      <c r="B51" s="173" t="s">
        <v>771</v>
      </c>
      <c r="C51" s="50"/>
      <c r="D51" s="68"/>
      <c r="E51" s="68"/>
      <c r="F51" s="49"/>
      <c r="G51" s="194"/>
      <c r="H51" s="195"/>
      <c r="I51" s="195"/>
      <c r="J51" s="53"/>
      <c r="K51" s="180"/>
      <c r="L51" s="170"/>
      <c r="M51" s="170"/>
      <c r="N51" s="170"/>
      <c r="O51" s="170"/>
      <c r="P51" s="179">
        <f t="shared" si="4"/>
        <v>0</v>
      </c>
      <c r="Q51" s="170"/>
      <c r="R51" s="170"/>
      <c r="S51" s="170"/>
      <c r="T51" s="179">
        <f t="shared" si="1"/>
        <v>0</v>
      </c>
      <c r="U51" s="170"/>
      <c r="V51" s="179">
        <f t="shared" si="2"/>
        <v>0</v>
      </c>
      <c r="W51" s="179">
        <f t="shared" si="3"/>
        <v>0</v>
      </c>
    </row>
    <row r="52" spans="1:23" ht="14.25" customHeight="1" x14ac:dyDescent="0.2">
      <c r="A52" s="173" t="s">
        <v>171</v>
      </c>
      <c r="B52" s="173" t="s">
        <v>772</v>
      </c>
      <c r="C52" s="50"/>
      <c r="D52" s="68"/>
      <c r="E52" s="68"/>
      <c r="F52" s="49"/>
      <c r="G52" s="194"/>
      <c r="H52" s="195"/>
      <c r="I52" s="195"/>
      <c r="J52" s="53"/>
      <c r="K52" s="180"/>
      <c r="L52" s="170"/>
      <c r="M52" s="170"/>
      <c r="N52" s="170"/>
      <c r="O52" s="170"/>
      <c r="P52" s="179">
        <f t="shared" si="4"/>
        <v>0</v>
      </c>
      <c r="Q52" s="170"/>
      <c r="R52" s="170"/>
      <c r="S52" s="170"/>
      <c r="T52" s="179">
        <f t="shared" si="1"/>
        <v>0</v>
      </c>
      <c r="U52" s="170"/>
      <c r="V52" s="179">
        <f t="shared" si="2"/>
        <v>0</v>
      </c>
      <c r="W52" s="179">
        <f t="shared" si="3"/>
        <v>0</v>
      </c>
    </row>
    <row r="53" spans="1:23" ht="14.25" customHeight="1" x14ac:dyDescent="0.2">
      <c r="A53" s="173" t="s">
        <v>171</v>
      </c>
      <c r="B53" s="173" t="s">
        <v>773</v>
      </c>
      <c r="C53" s="50"/>
      <c r="D53" s="68"/>
      <c r="E53" s="68"/>
      <c r="F53" s="49"/>
      <c r="G53" s="194"/>
      <c r="H53" s="195"/>
      <c r="I53" s="195"/>
      <c r="J53" s="53"/>
      <c r="K53" s="180"/>
      <c r="L53" s="170"/>
      <c r="M53" s="170"/>
      <c r="N53" s="170"/>
      <c r="O53" s="170"/>
      <c r="P53" s="179">
        <f t="shared" si="4"/>
        <v>0</v>
      </c>
      <c r="Q53" s="170"/>
      <c r="R53" s="170"/>
      <c r="S53" s="170"/>
      <c r="T53" s="179">
        <f t="shared" si="1"/>
        <v>0</v>
      </c>
      <c r="U53" s="170"/>
      <c r="V53" s="179">
        <f t="shared" si="2"/>
        <v>0</v>
      </c>
      <c r="W53" s="179">
        <f t="shared" si="3"/>
        <v>0</v>
      </c>
    </row>
    <row r="54" spans="1:23" ht="14.25" customHeight="1" x14ac:dyDescent="0.2">
      <c r="A54" s="173" t="s">
        <v>171</v>
      </c>
      <c r="B54" s="173" t="s">
        <v>774</v>
      </c>
      <c r="C54" s="50"/>
      <c r="D54" s="68"/>
      <c r="E54" s="68"/>
      <c r="F54" s="49"/>
      <c r="G54" s="194"/>
      <c r="H54" s="195"/>
      <c r="I54" s="195"/>
      <c r="J54" s="53"/>
      <c r="K54" s="180"/>
      <c r="L54" s="170"/>
      <c r="M54" s="170"/>
      <c r="N54" s="170"/>
      <c r="O54" s="170"/>
      <c r="P54" s="179">
        <f t="shared" si="4"/>
        <v>0</v>
      </c>
      <c r="Q54" s="170"/>
      <c r="R54" s="170"/>
      <c r="S54" s="170"/>
      <c r="T54" s="179">
        <f t="shared" si="1"/>
        <v>0</v>
      </c>
      <c r="U54" s="170"/>
      <c r="V54" s="179">
        <f t="shared" si="2"/>
        <v>0</v>
      </c>
      <c r="W54" s="179">
        <f>+T54-V54</f>
        <v>0</v>
      </c>
    </row>
    <row r="55" spans="1:23" ht="14.25" customHeight="1" x14ac:dyDescent="0.2">
      <c r="A55" s="173" t="s">
        <v>171</v>
      </c>
      <c r="B55" s="173" t="s">
        <v>775</v>
      </c>
      <c r="C55" s="50"/>
      <c r="D55" s="68"/>
      <c r="E55" s="68"/>
      <c r="F55" s="49"/>
      <c r="G55" s="194"/>
      <c r="H55" s="195"/>
      <c r="I55" s="195"/>
      <c r="J55" s="53"/>
      <c r="K55" s="180"/>
      <c r="L55" s="170"/>
      <c r="M55" s="170"/>
      <c r="N55" s="170"/>
      <c r="O55" s="170"/>
      <c r="P55" s="179">
        <f t="shared" si="4"/>
        <v>0</v>
      </c>
      <c r="Q55" s="170"/>
      <c r="R55" s="170"/>
      <c r="S55" s="170"/>
      <c r="T55" s="179">
        <f t="shared" si="1"/>
        <v>0</v>
      </c>
      <c r="U55" s="170"/>
      <c r="V55" s="179">
        <f t="shared" si="2"/>
        <v>0</v>
      </c>
      <c r="W55" s="179">
        <f>+T55-V55</f>
        <v>0</v>
      </c>
    </row>
    <row r="56" spans="1:23" ht="14.25" customHeight="1" x14ac:dyDescent="0.2">
      <c r="A56" s="173" t="s">
        <v>171</v>
      </c>
      <c r="B56" s="173" t="s">
        <v>776</v>
      </c>
      <c r="C56" s="50"/>
      <c r="D56" s="68"/>
      <c r="E56" s="68"/>
      <c r="F56" s="49"/>
      <c r="G56" s="194"/>
      <c r="H56" s="195"/>
      <c r="I56" s="195"/>
      <c r="J56" s="53"/>
      <c r="K56" s="180"/>
      <c r="L56" s="170"/>
      <c r="M56" s="170"/>
      <c r="N56" s="170"/>
      <c r="O56" s="170"/>
      <c r="P56" s="179">
        <f t="shared" si="4"/>
        <v>0</v>
      </c>
      <c r="Q56" s="170"/>
      <c r="R56" s="170"/>
      <c r="S56" s="170"/>
      <c r="T56" s="179">
        <f t="shared" si="1"/>
        <v>0</v>
      </c>
      <c r="U56" s="170"/>
      <c r="V56" s="179">
        <f t="shared" si="2"/>
        <v>0</v>
      </c>
      <c r="W56" s="179">
        <f>+T56-V56</f>
        <v>0</v>
      </c>
    </row>
    <row r="57" spans="1:23" ht="14.25" customHeight="1" x14ac:dyDescent="0.2">
      <c r="A57" s="173" t="s">
        <v>171</v>
      </c>
      <c r="B57" s="173" t="s">
        <v>777</v>
      </c>
      <c r="C57" s="50"/>
      <c r="D57" s="68"/>
      <c r="E57" s="68"/>
      <c r="F57" s="49"/>
      <c r="G57" s="194"/>
      <c r="H57" s="195"/>
      <c r="I57" s="195"/>
      <c r="J57" s="53"/>
      <c r="K57" s="180"/>
      <c r="L57" s="170"/>
      <c r="M57" s="170"/>
      <c r="N57" s="170"/>
      <c r="O57" s="170"/>
      <c r="P57" s="179">
        <f t="shared" si="4"/>
        <v>0</v>
      </c>
      <c r="Q57" s="170"/>
      <c r="R57" s="170"/>
      <c r="S57" s="170"/>
      <c r="T57" s="179">
        <f t="shared" si="1"/>
        <v>0</v>
      </c>
      <c r="U57" s="170"/>
      <c r="V57" s="179">
        <f t="shared" si="2"/>
        <v>0</v>
      </c>
      <c r="W57" s="179">
        <f>+T57-V57</f>
        <v>0</v>
      </c>
    </row>
    <row r="58" spans="1:23" ht="14.25" customHeight="1" x14ac:dyDescent="0.2">
      <c r="A58" s="173" t="s">
        <v>171</v>
      </c>
      <c r="B58" s="173" t="s">
        <v>778</v>
      </c>
      <c r="C58" s="50"/>
      <c r="D58" s="68"/>
      <c r="E58" s="68"/>
      <c r="F58" s="49"/>
      <c r="G58" s="194"/>
      <c r="H58" s="195"/>
      <c r="I58" s="195"/>
      <c r="J58" s="53"/>
      <c r="K58" s="180"/>
      <c r="L58" s="170"/>
      <c r="M58" s="170"/>
      <c r="N58" s="170"/>
      <c r="O58" s="170"/>
      <c r="P58" s="179">
        <f>IF(L58&gt;0,K58*L58/100,L58)-M58-N58-O58</f>
        <v>0</v>
      </c>
      <c r="Q58" s="170"/>
      <c r="R58" s="170"/>
      <c r="S58" s="170"/>
      <c r="T58" s="179">
        <f t="shared" si="1"/>
        <v>0</v>
      </c>
      <c r="U58" s="170"/>
      <c r="V58" s="179">
        <f t="shared" si="2"/>
        <v>0</v>
      </c>
      <c r="W58" s="179">
        <f>+T58-V58</f>
        <v>0</v>
      </c>
    </row>
    <row r="59" spans="1:23" x14ac:dyDescent="0.2">
      <c r="A59" s="49"/>
      <c r="B59" s="49"/>
      <c r="C59" s="49"/>
      <c r="D59" s="49"/>
      <c r="E59" s="49"/>
      <c r="F59" s="49"/>
      <c r="G59" s="49"/>
      <c r="H59" s="49"/>
    </row>
    <row r="60" spans="1:23" x14ac:dyDescent="0.2">
      <c r="A60" s="49"/>
      <c r="B60" s="49"/>
      <c r="C60" s="49"/>
      <c r="D60" s="49"/>
      <c r="E60" s="49"/>
      <c r="F60" s="49"/>
      <c r="G60" s="69" t="s">
        <v>550</v>
      </c>
      <c r="H60" s="49"/>
    </row>
    <row r="61" spans="1:23" x14ac:dyDescent="0.2">
      <c r="A61" s="49"/>
      <c r="B61" s="49"/>
      <c r="C61" s="49"/>
      <c r="D61" s="49"/>
      <c r="E61" s="49"/>
      <c r="F61" s="49"/>
      <c r="G61" s="69" t="s">
        <v>292</v>
      </c>
      <c r="H61" s="49"/>
    </row>
    <row r="62" spans="1:23" x14ac:dyDescent="0.2">
      <c r="A62" s="49"/>
      <c r="B62" s="49"/>
      <c r="C62" s="49"/>
      <c r="D62" s="49"/>
      <c r="E62" s="49"/>
      <c r="F62" s="49"/>
      <c r="G62" s="49"/>
      <c r="H62" s="49"/>
    </row>
    <row r="63" spans="1:23" x14ac:dyDescent="0.2">
      <c r="A63" s="49"/>
      <c r="B63" s="49"/>
      <c r="C63" s="49"/>
      <c r="D63" s="49"/>
      <c r="E63" s="49"/>
      <c r="F63" s="49"/>
      <c r="G63" s="49"/>
      <c r="H63" s="49"/>
    </row>
    <row r="64" spans="1:23" x14ac:dyDescent="0.2">
      <c r="A64" s="49"/>
      <c r="B64" s="49"/>
      <c r="C64" s="49"/>
      <c r="D64" s="49"/>
      <c r="E64" s="49"/>
      <c r="F64" s="49"/>
      <c r="G64" s="49"/>
      <c r="H64" s="49"/>
    </row>
    <row r="65" spans="1:11" x14ac:dyDescent="0.2">
      <c r="A65" s="49"/>
      <c r="B65" s="49"/>
      <c r="C65" s="49"/>
      <c r="D65" s="49"/>
      <c r="E65" s="49"/>
      <c r="F65" s="49"/>
      <c r="G65" s="49"/>
      <c r="H65" s="49"/>
    </row>
    <row r="66" spans="1:11" x14ac:dyDescent="0.2">
      <c r="A66" s="49"/>
      <c r="B66" s="49"/>
      <c r="C66" s="49"/>
      <c r="D66" s="49"/>
      <c r="E66" s="49"/>
      <c r="F66" s="49"/>
      <c r="G66" s="49"/>
      <c r="H66" s="49"/>
      <c r="K66" s="45"/>
    </row>
    <row r="67" spans="1:11" x14ac:dyDescent="0.2">
      <c r="A67" s="49"/>
      <c r="B67" s="49"/>
      <c r="C67" s="49"/>
      <c r="D67" s="49"/>
      <c r="E67" s="49"/>
      <c r="F67" s="49"/>
      <c r="G67" s="49"/>
      <c r="H67" s="49"/>
    </row>
    <row r="68" spans="1:11" x14ac:dyDescent="0.2">
      <c r="A68" s="49"/>
      <c r="B68" s="49"/>
      <c r="C68" s="49"/>
      <c r="D68" s="49"/>
      <c r="E68" s="49"/>
      <c r="F68" s="49"/>
      <c r="G68" s="49"/>
      <c r="H68" s="49"/>
    </row>
  </sheetData>
  <mergeCells count="1">
    <mergeCell ref="T9:U12"/>
  </mergeCells>
  <dataValidations count="1">
    <dataValidation type="list" operator="equal" allowBlank="1" showInputMessage="1" showErrorMessage="1" sqref="G23:G58">
      <formula1>"1"</formula1>
    </dataValidation>
  </dataValidations>
  <pageMargins left="0.70866141732283472" right="0.51181102362204722" top="0.39370078740157483" bottom="0.11811023622047245" header="0.31496062992125984" footer="0.19685039370078741"/>
  <pageSetup paperSize="9"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19"/>
  <sheetViews>
    <sheetView workbookViewId="0">
      <selection activeCell="D7" sqref="D7"/>
    </sheetView>
  </sheetViews>
  <sheetFormatPr defaultRowHeight="12.75" x14ac:dyDescent="0.2"/>
  <cols>
    <col min="1" max="1" width="16.85546875" style="6" bestFit="1" customWidth="1"/>
    <col min="2" max="2" width="15.42578125" style="6" bestFit="1" customWidth="1"/>
    <col min="3" max="3" width="15.42578125" style="6" customWidth="1"/>
    <col min="4" max="4" width="15" style="6" bestFit="1" customWidth="1"/>
    <col min="5" max="5" width="10.5703125" style="6" bestFit="1" customWidth="1"/>
    <col min="6" max="6" width="14" bestFit="1" customWidth="1"/>
  </cols>
  <sheetData>
    <row r="1" spans="1:6" x14ac:dyDescent="0.2">
      <c r="A1" s="5" t="s">
        <v>75</v>
      </c>
      <c r="B1" s="5" t="s">
        <v>76</v>
      </c>
      <c r="C1" s="5" t="s">
        <v>115</v>
      </c>
      <c r="D1" s="5" t="s">
        <v>114</v>
      </c>
      <c r="E1" s="5" t="s">
        <v>113</v>
      </c>
      <c r="F1" s="1"/>
    </row>
    <row r="2" spans="1:6" x14ac:dyDescent="0.2">
      <c r="A2" s="6">
        <v>265</v>
      </c>
      <c r="B2" t="s">
        <v>412</v>
      </c>
      <c r="C2" s="6">
        <v>1</v>
      </c>
      <c r="D2" s="6">
        <v>1</v>
      </c>
      <c r="E2" s="6">
        <v>0</v>
      </c>
    </row>
    <row r="3" spans="1:6" x14ac:dyDescent="0.2">
      <c r="A3" s="6">
        <v>265</v>
      </c>
      <c r="B3" s="19" t="s">
        <v>471</v>
      </c>
      <c r="C3" s="6">
        <v>1</v>
      </c>
      <c r="D3" s="6">
        <v>1</v>
      </c>
      <c r="E3" s="6">
        <v>0</v>
      </c>
    </row>
    <row r="4" spans="1:6" x14ac:dyDescent="0.2">
      <c r="A4" s="6">
        <v>265</v>
      </c>
      <c r="B4" s="19" t="s">
        <v>503</v>
      </c>
      <c r="C4" s="6">
        <v>2</v>
      </c>
      <c r="D4" s="6">
        <v>0</v>
      </c>
      <c r="E4" s="6">
        <v>0</v>
      </c>
    </row>
    <row r="5" spans="1:6" x14ac:dyDescent="0.2">
      <c r="A5" s="6">
        <v>266</v>
      </c>
      <c r="B5" t="s">
        <v>412</v>
      </c>
      <c r="C5" s="6">
        <v>1</v>
      </c>
      <c r="D5" s="6">
        <v>1</v>
      </c>
      <c r="E5" s="6">
        <v>0</v>
      </c>
    </row>
    <row r="6" spans="1:6" x14ac:dyDescent="0.2">
      <c r="A6" s="6">
        <v>266</v>
      </c>
      <c r="B6" s="19" t="s">
        <v>471</v>
      </c>
      <c r="C6" s="6">
        <v>1</v>
      </c>
      <c r="D6" s="6">
        <v>1</v>
      </c>
      <c r="E6" s="6">
        <v>0</v>
      </c>
    </row>
    <row r="7" spans="1:6" x14ac:dyDescent="0.2">
      <c r="A7" s="6">
        <v>266</v>
      </c>
      <c r="B7" s="19" t="s">
        <v>503</v>
      </c>
      <c r="C7" s="6">
        <v>2</v>
      </c>
      <c r="D7" s="6">
        <v>0</v>
      </c>
      <c r="E7" s="6">
        <v>0</v>
      </c>
    </row>
    <row r="8" spans="1:6" x14ac:dyDescent="0.2">
      <c r="A8" s="6">
        <v>405</v>
      </c>
      <c r="B8" t="s">
        <v>412</v>
      </c>
      <c r="C8" s="6">
        <v>1</v>
      </c>
      <c r="D8" s="6">
        <v>1</v>
      </c>
      <c r="E8" s="6">
        <v>0</v>
      </c>
    </row>
    <row r="9" spans="1:6" x14ac:dyDescent="0.2">
      <c r="A9" s="6">
        <v>405</v>
      </c>
      <c r="B9" s="19" t="s">
        <v>471</v>
      </c>
      <c r="C9" s="6">
        <v>1</v>
      </c>
      <c r="D9" s="6">
        <v>0</v>
      </c>
      <c r="E9" s="6">
        <v>0</v>
      </c>
    </row>
    <row r="10" spans="1:6" x14ac:dyDescent="0.2">
      <c r="A10" s="6">
        <v>405</v>
      </c>
      <c r="B10" s="19" t="s">
        <v>503</v>
      </c>
      <c r="C10" s="6">
        <v>2</v>
      </c>
      <c r="D10" s="6">
        <v>1</v>
      </c>
      <c r="E10" s="6">
        <v>0</v>
      </c>
    </row>
    <row r="11" spans="1:6" x14ac:dyDescent="0.2">
      <c r="B11"/>
    </row>
    <row r="12" spans="1:6" x14ac:dyDescent="0.2">
      <c r="B12" s="19"/>
    </row>
    <row r="13" spans="1:6" x14ac:dyDescent="0.2">
      <c r="B13" s="19"/>
    </row>
    <row r="14" spans="1:6" x14ac:dyDescent="0.2">
      <c r="B14" s="19"/>
    </row>
    <row r="15" spans="1:6" x14ac:dyDescent="0.2">
      <c r="B15"/>
    </row>
    <row r="16" spans="1:6" x14ac:dyDescent="0.2">
      <c r="B16" s="19"/>
    </row>
    <row r="17" spans="2:2" x14ac:dyDescent="0.2">
      <c r="B17" s="19"/>
    </row>
    <row r="18" spans="2:2" x14ac:dyDescent="0.2">
      <c r="B18" s="19"/>
    </row>
    <row r="19" spans="2:2" x14ac:dyDescent="0.2">
      <c r="B19"/>
    </row>
  </sheetData>
  <phoneticPr fontId="4"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 sqref="B1"/>
    </sheetView>
  </sheetViews>
  <sheetFormatPr defaultRowHeight="12.75" x14ac:dyDescent="0.2"/>
  <cols>
    <col min="1" max="1" width="41" bestFit="1" customWidth="1"/>
    <col min="2" max="2" width="11.85546875" style="3" customWidth="1"/>
    <col min="3" max="3" width="19" bestFit="1" customWidth="1"/>
  </cols>
  <sheetData>
    <row r="1" spans="1:3" x14ac:dyDescent="0.2">
      <c r="A1" t="s">
        <v>61</v>
      </c>
      <c r="B1" s="20" t="s">
        <v>470</v>
      </c>
      <c r="C1" t="s">
        <v>59</v>
      </c>
    </row>
    <row r="2" spans="1:3" x14ac:dyDescent="0.2">
      <c r="A2" t="s">
        <v>75</v>
      </c>
      <c r="B2" s="3">
        <f>Tiedonantajataso</f>
        <v>405</v>
      </c>
      <c r="C2" t="s">
        <v>62</v>
      </c>
    </row>
    <row r="3" spans="1:3" x14ac:dyDescent="0.2">
      <c r="A3" t="s">
        <v>56</v>
      </c>
      <c r="B3" s="3">
        <f>YksilointitunnuksenTyyppi</f>
        <v>1</v>
      </c>
      <c r="C3" t="s">
        <v>60</v>
      </c>
    </row>
    <row r="4" spans="1:3" x14ac:dyDescent="0.2">
      <c r="A4" t="s">
        <v>57</v>
      </c>
      <c r="B4" s="3" t="str">
        <f>Yksilointitunnus</f>
        <v>1234567</v>
      </c>
      <c r="C4" t="s">
        <v>180</v>
      </c>
    </row>
    <row r="5" spans="1:3" x14ac:dyDescent="0.2">
      <c r="A5" t="s">
        <v>64</v>
      </c>
      <c r="B5" s="3">
        <f>Raportointipvm</f>
        <v>20150602</v>
      </c>
      <c r="C5" t="s">
        <v>63</v>
      </c>
    </row>
    <row r="6" spans="1:3" x14ac:dyDescent="0.2">
      <c r="A6" t="s">
        <v>65</v>
      </c>
      <c r="B6" s="3">
        <f>Tiedonajankohta</f>
        <v>0</v>
      </c>
      <c r="C6" t="s">
        <v>63</v>
      </c>
    </row>
    <row r="7" spans="1:3" x14ac:dyDescent="0.2">
      <c r="A7" t="s">
        <v>66</v>
      </c>
      <c r="B7" s="3">
        <v>90</v>
      </c>
      <c r="C7" t="s">
        <v>59</v>
      </c>
    </row>
    <row r="8" spans="1:3" x14ac:dyDescent="0.2">
      <c r="A8" t="s">
        <v>67</v>
      </c>
      <c r="B8" s="3">
        <f>Tapahtumakoodi</f>
        <v>1</v>
      </c>
      <c r="C8" t="s">
        <v>60</v>
      </c>
    </row>
    <row r="9" spans="1:3" x14ac:dyDescent="0.2">
      <c r="A9" t="s">
        <v>76</v>
      </c>
      <c r="C9" t="s">
        <v>62</v>
      </c>
    </row>
    <row r="10" spans="1:3" x14ac:dyDescent="0.2">
      <c r="A10" t="s">
        <v>77</v>
      </c>
      <c r="C10" t="s">
        <v>59</v>
      </c>
    </row>
    <row r="11" spans="1:3" x14ac:dyDescent="0.2">
      <c r="A11" t="s">
        <v>181</v>
      </c>
      <c r="C11" t="s">
        <v>60</v>
      </c>
    </row>
    <row r="12" spans="1:3" x14ac:dyDescent="0.2">
      <c r="A12" t="s">
        <v>78</v>
      </c>
      <c r="C12" t="s">
        <v>59</v>
      </c>
    </row>
    <row r="13" spans="1:3" x14ac:dyDescent="0.2">
      <c r="A13" t="s">
        <v>94</v>
      </c>
      <c r="C13" t="s">
        <v>68</v>
      </c>
    </row>
    <row r="14" spans="1:3" x14ac:dyDescent="0.2">
      <c r="A14" t="s">
        <v>69</v>
      </c>
      <c r="B14" s="4" t="s">
        <v>89</v>
      </c>
      <c r="C14" t="s">
        <v>62</v>
      </c>
    </row>
  </sheetData>
  <phoneticPr fontId="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F35"/>
  <sheetViews>
    <sheetView workbookViewId="0">
      <selection activeCell="B2" sqref="B2"/>
    </sheetView>
  </sheetViews>
  <sheetFormatPr defaultRowHeight="12.75" x14ac:dyDescent="0.2"/>
  <cols>
    <col min="1" max="1" width="41" bestFit="1" customWidth="1"/>
    <col min="2" max="2" width="11.85546875" style="3" customWidth="1"/>
    <col min="3" max="3" width="15" customWidth="1"/>
  </cols>
  <sheetData>
    <row r="1" spans="1:6" x14ac:dyDescent="0.2">
      <c r="A1" t="s">
        <v>61</v>
      </c>
      <c r="B1" s="20" t="s">
        <v>470</v>
      </c>
      <c r="C1" t="s">
        <v>60</v>
      </c>
    </row>
    <row r="2" spans="1:6" x14ac:dyDescent="0.2">
      <c r="A2" t="s">
        <v>75</v>
      </c>
      <c r="B2" s="3">
        <f>Tiedonantajataso</f>
        <v>405</v>
      </c>
      <c r="C2" t="s">
        <v>62</v>
      </c>
    </row>
    <row r="3" spans="1:6" x14ac:dyDescent="0.2">
      <c r="A3" t="s">
        <v>56</v>
      </c>
      <c r="B3" s="3">
        <f>YksilointitunnuksenTyyppi</f>
        <v>1</v>
      </c>
      <c r="C3" t="s">
        <v>60</v>
      </c>
    </row>
    <row r="4" spans="1:6" x14ac:dyDescent="0.2">
      <c r="A4" s="35" t="s">
        <v>57</v>
      </c>
      <c r="B4" s="36" t="str">
        <f>Yksilointitunnus</f>
        <v>1234567</v>
      </c>
      <c r="C4" s="35" t="s">
        <v>234</v>
      </c>
      <c r="D4" s="35"/>
      <c r="E4" s="35"/>
    </row>
    <row r="5" spans="1:6" x14ac:dyDescent="0.2">
      <c r="A5" s="35" t="s">
        <v>64</v>
      </c>
      <c r="B5" s="36">
        <f>Raportointipvm</f>
        <v>20150602</v>
      </c>
      <c r="C5" s="35" t="s">
        <v>63</v>
      </c>
      <c r="D5" s="35"/>
      <c r="E5" s="35"/>
    </row>
    <row r="6" spans="1:6" x14ac:dyDescent="0.2">
      <c r="A6" s="35" t="s">
        <v>65</v>
      </c>
      <c r="B6" s="36">
        <f>Tiedonajankohta</f>
        <v>0</v>
      </c>
      <c r="C6" s="35" t="s">
        <v>63</v>
      </c>
      <c r="D6" s="35"/>
      <c r="E6" s="35"/>
    </row>
    <row r="7" spans="1:6" x14ac:dyDescent="0.2">
      <c r="A7" s="35" t="s">
        <v>66</v>
      </c>
      <c r="B7" s="36">
        <v>90</v>
      </c>
      <c r="C7" s="35" t="s">
        <v>235</v>
      </c>
      <c r="D7" s="35"/>
      <c r="E7" s="35"/>
    </row>
    <row r="8" spans="1:6" x14ac:dyDescent="0.2">
      <c r="A8" s="35" t="s">
        <v>67</v>
      </c>
      <c r="B8" s="36">
        <v>1</v>
      </c>
      <c r="C8" s="35" t="s">
        <v>60</v>
      </c>
      <c r="D8" s="35"/>
      <c r="E8" s="35"/>
    </row>
    <row r="9" spans="1:6" x14ac:dyDescent="0.2">
      <c r="A9" s="35" t="s">
        <v>76</v>
      </c>
      <c r="B9" s="35"/>
      <c r="C9" s="35" t="s">
        <v>62</v>
      </c>
      <c r="D9" s="35"/>
      <c r="E9" s="35"/>
    </row>
    <row r="10" spans="1:6" x14ac:dyDescent="0.2">
      <c r="A10" s="35" t="s">
        <v>504</v>
      </c>
      <c r="B10" s="35"/>
      <c r="C10" s="35" t="s">
        <v>505</v>
      </c>
      <c r="D10" s="35" t="s">
        <v>506</v>
      </c>
      <c r="E10" s="35"/>
    </row>
    <row r="11" spans="1:6" x14ac:dyDescent="0.2">
      <c r="A11" s="35" t="s">
        <v>507</v>
      </c>
      <c r="B11" s="35"/>
      <c r="C11" s="35" t="s">
        <v>508</v>
      </c>
      <c r="D11" s="35" t="s">
        <v>506</v>
      </c>
      <c r="E11" s="35" t="s">
        <v>509</v>
      </c>
      <c r="F11" s="19">
        <v>1</v>
      </c>
    </row>
    <row r="12" spans="1:6" x14ac:dyDescent="0.2">
      <c r="A12" s="35" t="s">
        <v>510</v>
      </c>
      <c r="B12" s="35"/>
      <c r="C12" s="35" t="s">
        <v>511</v>
      </c>
      <c r="D12" s="35" t="s">
        <v>506</v>
      </c>
      <c r="E12" s="35"/>
    </row>
    <row r="13" spans="1:6" x14ac:dyDescent="0.2">
      <c r="A13" s="35" t="s">
        <v>77</v>
      </c>
      <c r="B13" s="35"/>
      <c r="C13" s="35" t="s">
        <v>236</v>
      </c>
      <c r="D13" s="35"/>
      <c r="E13" s="35"/>
    </row>
    <row r="14" spans="1:6" x14ac:dyDescent="0.2">
      <c r="A14" s="35" t="s">
        <v>181</v>
      </c>
      <c r="B14" s="35"/>
      <c r="C14" s="35" t="s">
        <v>60</v>
      </c>
      <c r="D14" s="35"/>
      <c r="E14" s="35"/>
    </row>
    <row r="15" spans="1:6" x14ac:dyDescent="0.2">
      <c r="A15" s="35" t="s">
        <v>78</v>
      </c>
      <c r="B15" s="35"/>
      <c r="C15" s="35" t="s">
        <v>235</v>
      </c>
      <c r="D15" s="35"/>
      <c r="E15" s="35"/>
    </row>
    <row r="16" spans="1:6" x14ac:dyDescent="0.2">
      <c r="A16" s="35" t="s">
        <v>94</v>
      </c>
      <c r="B16" s="35"/>
      <c r="C16" s="35" t="s">
        <v>68</v>
      </c>
      <c r="D16" s="35"/>
      <c r="E16" s="35"/>
    </row>
    <row r="17" spans="1:5" x14ac:dyDescent="0.2">
      <c r="A17" s="35" t="s">
        <v>69</v>
      </c>
      <c r="B17" s="37" t="s">
        <v>89</v>
      </c>
      <c r="C17" s="35" t="s">
        <v>62</v>
      </c>
    </row>
    <row r="22" spans="1:5" x14ac:dyDescent="0.2">
      <c r="A22" s="32"/>
      <c r="B22" s="33"/>
      <c r="C22" s="32"/>
      <c r="D22" s="32"/>
      <c r="E22" s="32"/>
    </row>
    <row r="23" spans="1:5" x14ac:dyDescent="0.2">
      <c r="A23" s="32"/>
      <c r="B23" s="33"/>
      <c r="C23" s="32"/>
      <c r="D23" s="32"/>
      <c r="E23" s="32"/>
    </row>
    <row r="24" spans="1:5" x14ac:dyDescent="0.2">
      <c r="A24" s="32"/>
      <c r="B24" s="33"/>
      <c r="C24" s="32"/>
      <c r="D24" s="32"/>
      <c r="E24" s="32"/>
    </row>
    <row r="25" spans="1:5" x14ac:dyDescent="0.2">
      <c r="A25" s="32"/>
      <c r="B25" s="33"/>
      <c r="C25" s="32"/>
      <c r="D25" s="32"/>
      <c r="E25" s="32"/>
    </row>
    <row r="26" spans="1:5" x14ac:dyDescent="0.2">
      <c r="A26" s="32"/>
      <c r="B26" s="33"/>
      <c r="C26" s="32"/>
      <c r="D26" s="32"/>
      <c r="E26" s="32"/>
    </row>
    <row r="27" spans="1:5" x14ac:dyDescent="0.2">
      <c r="A27" s="32"/>
      <c r="B27" s="32"/>
      <c r="C27" s="32"/>
      <c r="D27" s="32"/>
      <c r="E27" s="32"/>
    </row>
    <row r="28" spans="1:5" x14ac:dyDescent="0.2">
      <c r="A28" s="32"/>
      <c r="B28" s="32"/>
      <c r="C28" s="32"/>
      <c r="D28" s="32"/>
      <c r="E28" s="32"/>
    </row>
    <row r="29" spans="1:5" x14ac:dyDescent="0.2">
      <c r="A29" s="32"/>
      <c r="B29" s="32"/>
      <c r="C29" s="32"/>
      <c r="D29" s="32"/>
      <c r="E29" s="32"/>
    </row>
    <row r="30" spans="1:5" x14ac:dyDescent="0.2">
      <c r="A30" s="32"/>
      <c r="B30" s="32"/>
      <c r="C30" s="32"/>
      <c r="D30" s="32"/>
      <c r="E30" s="32"/>
    </row>
    <row r="31" spans="1:5" x14ac:dyDescent="0.2">
      <c r="A31" s="32"/>
      <c r="B31" s="32"/>
      <c r="C31" s="32"/>
      <c r="D31" s="32"/>
      <c r="E31" s="32"/>
    </row>
    <row r="32" spans="1:5" x14ac:dyDescent="0.2">
      <c r="A32" s="32"/>
      <c r="B32" s="32"/>
      <c r="C32" s="32"/>
      <c r="D32" s="32"/>
      <c r="E32" s="32"/>
    </row>
    <row r="33" spans="1:5" x14ac:dyDescent="0.2">
      <c r="A33" s="32"/>
      <c r="B33" s="32"/>
      <c r="C33" s="32"/>
      <c r="D33" s="32"/>
      <c r="E33" s="32"/>
    </row>
    <row r="34" spans="1:5" x14ac:dyDescent="0.2">
      <c r="A34" s="32"/>
      <c r="B34" s="32"/>
      <c r="C34" s="32"/>
      <c r="D34" s="32"/>
      <c r="E34" s="32"/>
    </row>
    <row r="35" spans="1:5" x14ac:dyDescent="0.2">
      <c r="A35" s="32"/>
      <c r="B35" s="34"/>
      <c r="C35" s="32"/>
    </row>
  </sheetData>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2" sqref="B2"/>
    </sheetView>
  </sheetViews>
  <sheetFormatPr defaultRowHeight="12.75" x14ac:dyDescent="0.2"/>
  <cols>
    <col min="1" max="1" width="22.5703125" customWidth="1"/>
    <col min="2" max="2" width="27.5703125" customWidth="1"/>
    <col min="3" max="3" width="20.5703125" customWidth="1"/>
  </cols>
  <sheetData>
    <row r="1" spans="1:3" x14ac:dyDescent="0.2">
      <c r="A1" s="22" t="s">
        <v>61</v>
      </c>
      <c r="B1" s="119" t="s">
        <v>470</v>
      </c>
      <c r="C1" s="22" t="s">
        <v>60</v>
      </c>
    </row>
    <row r="2" spans="1:3" x14ac:dyDescent="0.2">
      <c r="A2" s="22" t="s">
        <v>75</v>
      </c>
      <c r="B2" s="26">
        <f>Tiedonantajataso</f>
        <v>405</v>
      </c>
      <c r="C2" s="22" t="s">
        <v>62</v>
      </c>
    </row>
    <row r="3" spans="1:3" x14ac:dyDescent="0.2">
      <c r="A3" s="22" t="s">
        <v>56</v>
      </c>
      <c r="B3" s="26">
        <f>YksilointitunnuksenTyyppi</f>
        <v>1</v>
      </c>
      <c r="C3" s="22" t="s">
        <v>60</v>
      </c>
    </row>
    <row r="4" spans="1:3" x14ac:dyDescent="0.2">
      <c r="A4" s="22" t="s">
        <v>57</v>
      </c>
      <c r="B4" s="26" t="str">
        <f>Yksilointitunnus</f>
        <v>1234567</v>
      </c>
      <c r="C4" s="22" t="s">
        <v>180</v>
      </c>
    </row>
    <row r="5" spans="1:3" x14ac:dyDescent="0.2">
      <c r="A5" s="22" t="s">
        <v>64</v>
      </c>
      <c r="B5" s="26">
        <f>Raportointipvm</f>
        <v>20150602</v>
      </c>
      <c r="C5" s="22" t="s">
        <v>63</v>
      </c>
    </row>
    <row r="6" spans="1:3" x14ac:dyDescent="0.2">
      <c r="A6" s="22" t="s">
        <v>65</v>
      </c>
      <c r="B6" s="26">
        <f>Tiedonajankohta</f>
        <v>0</v>
      </c>
      <c r="C6" s="22" t="s">
        <v>63</v>
      </c>
    </row>
    <row r="7" spans="1:3" x14ac:dyDescent="0.2">
      <c r="A7" s="22" t="s">
        <v>94</v>
      </c>
      <c r="B7" s="26" t="str">
        <f>Header</f>
        <v>HEADER</v>
      </c>
      <c r="C7" s="22" t="s">
        <v>394</v>
      </c>
    </row>
    <row r="8" spans="1:3" x14ac:dyDescent="0.2">
      <c r="A8" s="22" t="s">
        <v>395</v>
      </c>
      <c r="B8" s="23" t="str">
        <f>IF(RaportoijanNimi="","",RaportoijanNimi)</f>
        <v/>
      </c>
      <c r="C8" s="24" t="s">
        <v>396</v>
      </c>
    </row>
    <row r="9" spans="1:3" ht="15" x14ac:dyDescent="0.25">
      <c r="A9" s="25" t="s">
        <v>397</v>
      </c>
      <c r="B9" s="26" t="str">
        <f>IF(RaportoijanPuhelin="","",RaportoijanPuhelin)</f>
        <v/>
      </c>
      <c r="C9" s="24" t="s">
        <v>396</v>
      </c>
    </row>
    <row r="10" spans="1:3" x14ac:dyDescent="0.2">
      <c r="A10" s="24" t="s">
        <v>398</v>
      </c>
      <c r="B10" s="26" t="str">
        <f>IF(RaportoijanSPostiOsoite="","",RaportoijanSPostiOsoite)</f>
        <v/>
      </c>
      <c r="C10" s="24" t="s">
        <v>396</v>
      </c>
    </row>
    <row r="11" spans="1:3" x14ac:dyDescent="0.2">
      <c r="A11" s="24" t="s">
        <v>399</v>
      </c>
      <c r="B11" s="26" t="str">
        <f>sp_Version</f>
        <v>1.0.5</v>
      </c>
      <c r="C11" s="24" t="s">
        <v>400</v>
      </c>
    </row>
    <row r="12" spans="1:3" x14ac:dyDescent="0.2">
      <c r="A12" s="19" t="s">
        <v>680</v>
      </c>
      <c r="B12" s="117">
        <f>IF(EiRaportoitavaa,1,0)</f>
        <v>0</v>
      </c>
      <c r="C12" s="118" t="s">
        <v>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5"/>
  <sheetViews>
    <sheetView workbookViewId="0">
      <selection activeCell="E24" sqref="E23:E24"/>
    </sheetView>
  </sheetViews>
  <sheetFormatPr defaultRowHeight="12.75" x14ac:dyDescent="0.2"/>
  <sheetData>
    <row r="1" spans="1:2" x14ac:dyDescent="0.2">
      <c r="A1" s="38" t="s">
        <v>503</v>
      </c>
      <c r="B1" s="38" t="s">
        <v>512</v>
      </c>
    </row>
    <row r="2" spans="1:2" x14ac:dyDescent="0.2">
      <c r="A2" s="38" t="s">
        <v>503</v>
      </c>
      <c r="B2" s="38" t="s">
        <v>513</v>
      </c>
    </row>
    <row r="3" spans="1:2" x14ac:dyDescent="0.2">
      <c r="A3" s="38" t="s">
        <v>503</v>
      </c>
      <c r="B3" s="38" t="s">
        <v>514</v>
      </c>
    </row>
    <row r="4" spans="1:2" x14ac:dyDescent="0.2">
      <c r="A4" s="38" t="s">
        <v>503</v>
      </c>
      <c r="B4" s="38" t="s">
        <v>515</v>
      </c>
    </row>
    <row r="5" spans="1:2" x14ac:dyDescent="0.2">
      <c r="A5" s="38" t="s">
        <v>503</v>
      </c>
      <c r="B5" s="38" t="s">
        <v>516</v>
      </c>
    </row>
    <row r="6" spans="1:2" x14ac:dyDescent="0.2">
      <c r="A6" s="38" t="s">
        <v>503</v>
      </c>
      <c r="B6" s="38" t="s">
        <v>617</v>
      </c>
    </row>
    <row r="7" spans="1:2" x14ac:dyDescent="0.2">
      <c r="A7" s="38" t="s">
        <v>503</v>
      </c>
      <c r="B7" s="38" t="s">
        <v>618</v>
      </c>
    </row>
    <row r="8" spans="1:2" x14ac:dyDescent="0.2">
      <c r="A8" s="38" t="s">
        <v>503</v>
      </c>
      <c r="B8" s="38" t="s">
        <v>689</v>
      </c>
    </row>
    <row r="9" spans="1:2" x14ac:dyDescent="0.2">
      <c r="A9" s="38" t="s">
        <v>503</v>
      </c>
      <c r="B9" s="38" t="s">
        <v>690</v>
      </c>
    </row>
    <row r="10" spans="1:2" x14ac:dyDescent="0.2">
      <c r="A10" s="38" t="s">
        <v>503</v>
      </c>
      <c r="B10" s="38" t="s">
        <v>691</v>
      </c>
    </row>
    <row r="11" spans="1:2" x14ac:dyDescent="0.2">
      <c r="A11" s="38" t="s">
        <v>503</v>
      </c>
      <c r="B11" s="38" t="s">
        <v>692</v>
      </c>
    </row>
    <row r="12" spans="1:2" x14ac:dyDescent="0.2">
      <c r="A12" s="38" t="s">
        <v>503</v>
      </c>
      <c r="B12" s="38" t="s">
        <v>693</v>
      </c>
    </row>
    <row r="13" spans="1:2" x14ac:dyDescent="0.2">
      <c r="A13" s="38" t="s">
        <v>503</v>
      </c>
      <c r="B13" s="38" t="s">
        <v>694</v>
      </c>
    </row>
    <row r="14" spans="1:2" x14ac:dyDescent="0.2">
      <c r="A14" s="38" t="s">
        <v>503</v>
      </c>
      <c r="B14" s="38" t="s">
        <v>695</v>
      </c>
    </row>
    <row r="15" spans="1:2" x14ac:dyDescent="0.2">
      <c r="A15" s="38" t="s">
        <v>503</v>
      </c>
      <c r="B15" s="38" t="s">
        <v>696</v>
      </c>
    </row>
    <row r="16" spans="1:2" x14ac:dyDescent="0.2">
      <c r="A16" s="38" t="s">
        <v>503</v>
      </c>
      <c r="B16" s="38" t="s">
        <v>697</v>
      </c>
    </row>
    <row r="17" spans="1:2" x14ac:dyDescent="0.2">
      <c r="A17" s="38" t="s">
        <v>503</v>
      </c>
      <c r="B17" s="38" t="s">
        <v>698</v>
      </c>
    </row>
    <row r="18" spans="1:2" x14ac:dyDescent="0.2">
      <c r="A18" s="38" t="s">
        <v>503</v>
      </c>
      <c r="B18" s="38" t="s">
        <v>699</v>
      </c>
    </row>
    <row r="19" spans="1:2" x14ac:dyDescent="0.2">
      <c r="A19" s="38" t="s">
        <v>503</v>
      </c>
      <c r="B19" s="38" t="s">
        <v>700</v>
      </c>
    </row>
    <row r="20" spans="1:2" x14ac:dyDescent="0.2">
      <c r="A20" s="38" t="s">
        <v>503</v>
      </c>
      <c r="B20" s="38" t="s">
        <v>701</v>
      </c>
    </row>
    <row r="21" spans="1:2" x14ac:dyDescent="0.2">
      <c r="A21" s="38" t="s">
        <v>503</v>
      </c>
      <c r="B21" s="38" t="s">
        <v>702</v>
      </c>
    </row>
    <row r="22" spans="1:2" x14ac:dyDescent="0.2">
      <c r="A22" s="38" t="s">
        <v>503</v>
      </c>
      <c r="B22" s="38" t="s">
        <v>703</v>
      </c>
    </row>
    <row r="23" spans="1:2" x14ac:dyDescent="0.2">
      <c r="A23" s="38" t="s">
        <v>503</v>
      </c>
      <c r="B23" s="38" t="s">
        <v>704</v>
      </c>
    </row>
    <row r="24" spans="1:2" x14ac:dyDescent="0.2">
      <c r="A24" s="38" t="s">
        <v>503</v>
      </c>
      <c r="B24" s="38" t="s">
        <v>705</v>
      </c>
    </row>
    <row r="25" spans="1:2" x14ac:dyDescent="0.2">
      <c r="A25" s="38" t="s">
        <v>503</v>
      </c>
      <c r="B25" s="38" t="s">
        <v>706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9"/>
  <sheetViews>
    <sheetView workbookViewId="0">
      <selection activeCell="E2" sqref="E2"/>
    </sheetView>
  </sheetViews>
  <sheetFormatPr defaultRowHeight="12.75" x14ac:dyDescent="0.2"/>
  <cols>
    <col min="1" max="1" width="7.85546875" customWidth="1"/>
    <col min="2" max="2" width="21" customWidth="1"/>
    <col min="3" max="3" width="12.28515625" customWidth="1"/>
    <col min="4" max="4" width="20" customWidth="1"/>
    <col min="5" max="5" width="15.85546875" customWidth="1"/>
    <col min="6" max="6" width="15.28515625" customWidth="1"/>
    <col min="14" max="14" width="13.42578125" customWidth="1"/>
    <col min="15" max="15" width="27.5703125" customWidth="1"/>
    <col min="17" max="17" width="9.28515625" customWidth="1"/>
  </cols>
  <sheetData>
    <row r="1" spans="1:17" ht="38.25" x14ac:dyDescent="0.2">
      <c r="A1" s="13" t="s">
        <v>197</v>
      </c>
      <c r="B1" s="14" t="s">
        <v>198</v>
      </c>
      <c r="C1" s="15" t="s">
        <v>185</v>
      </c>
      <c r="D1" s="16" t="s">
        <v>199</v>
      </c>
      <c r="E1" s="17" t="s">
        <v>15</v>
      </c>
      <c r="F1" s="17" t="s">
        <v>16</v>
      </c>
      <c r="G1" s="18" t="s">
        <v>17</v>
      </c>
      <c r="H1" s="17" t="s">
        <v>18</v>
      </c>
      <c r="I1" s="17" t="s">
        <v>19</v>
      </c>
      <c r="J1" s="18" t="s">
        <v>20</v>
      </c>
      <c r="K1" s="17" t="s">
        <v>21</v>
      </c>
      <c r="L1" s="17" t="s">
        <v>22</v>
      </c>
      <c r="M1" s="18" t="s">
        <v>200</v>
      </c>
      <c r="N1" s="16" t="s">
        <v>201</v>
      </c>
      <c r="O1" s="16" t="s">
        <v>202</v>
      </c>
      <c r="P1" s="16" t="s">
        <v>203</v>
      </c>
      <c r="Q1" s="16" t="s">
        <v>204</v>
      </c>
    </row>
    <row r="2" spans="1:17" x14ac:dyDescent="0.2">
      <c r="A2" s="10">
        <v>1</v>
      </c>
      <c r="B2" s="8"/>
      <c r="C2" s="19"/>
      <c r="F2" s="21"/>
      <c r="J2" s="19"/>
      <c r="N2" s="19"/>
      <c r="O2" s="19"/>
    </row>
    <row r="3" spans="1:17" x14ac:dyDescent="0.2">
      <c r="A3" s="10"/>
      <c r="B3" s="8"/>
      <c r="C3" s="19"/>
      <c r="F3" s="21"/>
      <c r="J3" s="19"/>
    </row>
    <row r="4" spans="1:17" x14ac:dyDescent="0.2">
      <c r="A4" s="10"/>
      <c r="B4" s="8"/>
      <c r="C4" s="19"/>
      <c r="F4" s="21"/>
      <c r="J4" s="19"/>
    </row>
    <row r="5" spans="1:17" x14ac:dyDescent="0.2">
      <c r="A5" s="10"/>
      <c r="B5" s="8"/>
      <c r="C5" s="19"/>
      <c r="F5" s="21"/>
      <c r="J5" s="19"/>
    </row>
    <row r="6" spans="1:17" x14ac:dyDescent="0.2">
      <c r="A6" s="10"/>
      <c r="B6" s="8"/>
      <c r="C6" s="19"/>
      <c r="F6" s="21"/>
      <c r="G6" s="7"/>
      <c r="J6" s="19"/>
    </row>
    <row r="7" spans="1:17" x14ac:dyDescent="0.2">
      <c r="A7" s="10"/>
      <c r="B7" s="8"/>
      <c r="C7" s="19"/>
      <c r="F7" s="21"/>
      <c r="J7" s="19"/>
    </row>
    <row r="8" spans="1:17" x14ac:dyDescent="0.2">
      <c r="A8" s="10"/>
      <c r="B8" s="8"/>
      <c r="C8" s="19"/>
      <c r="F8" s="21"/>
      <c r="J8" s="19"/>
    </row>
    <row r="9" spans="1:17" x14ac:dyDescent="0.2">
      <c r="A9" s="10"/>
      <c r="B9" s="8"/>
      <c r="C9" s="19"/>
      <c r="F9" s="21"/>
      <c r="J9" s="19"/>
    </row>
    <row r="10" spans="1:17" x14ac:dyDescent="0.2">
      <c r="A10" s="10"/>
      <c r="B10" s="8"/>
      <c r="C10" s="19"/>
      <c r="F10" s="21"/>
      <c r="J10" s="19"/>
    </row>
    <row r="11" spans="1:17" x14ac:dyDescent="0.2">
      <c r="A11" s="10"/>
      <c r="B11" s="8"/>
      <c r="C11" s="19"/>
      <c r="F11" s="21"/>
      <c r="J11" s="19"/>
    </row>
    <row r="12" spans="1:17" x14ac:dyDescent="0.2">
      <c r="A12" s="10"/>
      <c r="B12" s="8"/>
      <c r="C12" s="19"/>
      <c r="F12" s="21"/>
      <c r="J12" s="19"/>
    </row>
    <row r="13" spans="1:17" x14ac:dyDescent="0.2">
      <c r="A13" s="9"/>
      <c r="B13" s="8"/>
      <c r="F13" s="7"/>
    </row>
    <row r="14" spans="1:17" x14ac:dyDescent="0.2">
      <c r="A14" s="10"/>
      <c r="B14" s="8"/>
      <c r="F14" s="7"/>
    </row>
    <row r="15" spans="1:17" x14ac:dyDescent="0.2">
      <c r="A15" s="9"/>
      <c r="B15" s="8"/>
      <c r="F15" s="7"/>
    </row>
    <row r="16" spans="1:17" x14ac:dyDescent="0.2">
      <c r="A16" s="9"/>
      <c r="B16" s="8"/>
      <c r="F16" s="7"/>
    </row>
    <row r="17" spans="1:14" x14ac:dyDescent="0.2">
      <c r="A17" s="10"/>
      <c r="B17" s="8"/>
      <c r="F17" s="7"/>
    </row>
    <row r="18" spans="1:14" x14ac:dyDescent="0.2">
      <c r="A18" s="9"/>
      <c r="B18" s="8"/>
      <c r="F18" s="7"/>
    </row>
    <row r="19" spans="1:14" x14ac:dyDescent="0.2">
      <c r="A19" s="10"/>
      <c r="B19" s="8"/>
      <c r="D19" s="19"/>
      <c r="F19" s="7"/>
    </row>
    <row r="20" spans="1:14" x14ac:dyDescent="0.2">
      <c r="A20" s="9"/>
      <c r="B20" s="8"/>
      <c r="D20" s="19"/>
      <c r="F20" s="7"/>
    </row>
    <row r="21" spans="1:14" x14ac:dyDescent="0.2">
      <c r="A21" s="9"/>
      <c r="B21" s="8"/>
      <c r="D21" s="19"/>
      <c r="F21" s="7"/>
    </row>
    <row r="22" spans="1:14" x14ac:dyDescent="0.2">
      <c r="A22" s="10"/>
      <c r="B22" s="8"/>
      <c r="D22" s="19"/>
      <c r="F22" s="7"/>
    </row>
    <row r="23" spans="1:14" x14ac:dyDescent="0.2">
      <c r="A23" s="9"/>
      <c r="B23" s="8"/>
      <c r="D23" s="19"/>
      <c r="F23" s="7"/>
    </row>
    <row r="24" spans="1:14" x14ac:dyDescent="0.2">
      <c r="A24" s="10"/>
      <c r="B24" s="8"/>
      <c r="F24" s="7"/>
    </row>
    <row r="25" spans="1:14" x14ac:dyDescent="0.2">
      <c r="A25" s="9"/>
      <c r="B25" s="8"/>
      <c r="F25" s="7"/>
      <c r="N25" s="19"/>
    </row>
    <row r="26" spans="1:14" x14ac:dyDescent="0.2">
      <c r="A26" s="9"/>
      <c r="B26" s="8"/>
      <c r="F26" s="7"/>
    </row>
    <row r="27" spans="1:14" x14ac:dyDescent="0.2">
      <c r="A27" s="10"/>
      <c r="B27" s="8"/>
      <c r="F27" s="7"/>
    </row>
    <row r="28" spans="1:14" x14ac:dyDescent="0.2">
      <c r="A28" s="9"/>
      <c r="B28" s="8"/>
      <c r="F28" s="7"/>
    </row>
    <row r="29" spans="1:14" x14ac:dyDescent="0.2">
      <c r="A29" s="10"/>
      <c r="B29" s="8"/>
      <c r="F29" s="7"/>
    </row>
    <row r="30" spans="1:14" x14ac:dyDescent="0.2">
      <c r="A30" s="9"/>
      <c r="B30" s="8"/>
      <c r="F30" s="7"/>
    </row>
    <row r="31" spans="1:14" x14ac:dyDescent="0.2">
      <c r="A31" s="9"/>
      <c r="B31" s="8"/>
      <c r="F31" s="7"/>
    </row>
    <row r="32" spans="1:14" x14ac:dyDescent="0.2">
      <c r="A32" s="10"/>
      <c r="B32" s="8"/>
      <c r="F32" s="7"/>
    </row>
    <row r="33" spans="1:14" x14ac:dyDescent="0.2">
      <c r="A33" s="9"/>
      <c r="B33" s="8"/>
      <c r="F33" s="7"/>
    </row>
    <row r="34" spans="1:14" x14ac:dyDescent="0.2">
      <c r="A34" s="10"/>
      <c r="B34" s="8"/>
      <c r="F34" s="7"/>
    </row>
    <row r="35" spans="1:14" x14ac:dyDescent="0.2">
      <c r="A35" s="9"/>
      <c r="B35" s="8"/>
      <c r="F35" s="7"/>
    </row>
    <row r="36" spans="1:14" x14ac:dyDescent="0.2">
      <c r="A36" s="9"/>
      <c r="B36" s="8"/>
      <c r="F36" s="7"/>
    </row>
    <row r="37" spans="1:14" x14ac:dyDescent="0.2">
      <c r="A37" s="10"/>
      <c r="B37" s="8"/>
      <c r="F37" s="7"/>
    </row>
    <row r="38" spans="1:14" x14ac:dyDescent="0.2">
      <c r="A38" s="9"/>
      <c r="B38" s="8"/>
      <c r="F38" s="7"/>
    </row>
    <row r="39" spans="1:14" x14ac:dyDescent="0.2">
      <c r="A39" s="10"/>
      <c r="B39" s="8"/>
      <c r="F39" s="7"/>
    </row>
    <row r="40" spans="1:14" x14ac:dyDescent="0.2">
      <c r="A40" s="9"/>
      <c r="B40" s="8"/>
      <c r="F40" s="7"/>
    </row>
    <row r="41" spans="1:14" x14ac:dyDescent="0.2">
      <c r="A41" s="9"/>
      <c r="B41" s="8"/>
      <c r="F41" s="7"/>
      <c r="N41" s="19"/>
    </row>
    <row r="42" spans="1:14" x14ac:dyDescent="0.2">
      <c r="A42" s="10"/>
      <c r="B42" s="8"/>
      <c r="F42" s="7"/>
      <c r="N42" s="19"/>
    </row>
    <row r="43" spans="1:14" x14ac:dyDescent="0.2">
      <c r="A43" s="9"/>
      <c r="B43" s="8"/>
      <c r="F43" s="7"/>
      <c r="N43" s="19"/>
    </row>
    <row r="44" spans="1:14" x14ac:dyDescent="0.2">
      <c r="A44" s="10"/>
      <c r="B44" s="8"/>
      <c r="F44" s="7"/>
    </row>
    <row r="45" spans="1:14" x14ac:dyDescent="0.2">
      <c r="A45" s="9"/>
      <c r="B45" s="8"/>
      <c r="F45" s="7"/>
    </row>
    <row r="46" spans="1:14" x14ac:dyDescent="0.2">
      <c r="A46" s="9"/>
      <c r="B46" s="8"/>
      <c r="F46" s="7"/>
    </row>
    <row r="47" spans="1:14" x14ac:dyDescent="0.2">
      <c r="A47" s="10"/>
      <c r="B47" s="8"/>
      <c r="F47" s="7"/>
    </row>
    <row r="48" spans="1:14" x14ac:dyDescent="0.2">
      <c r="A48" s="9"/>
      <c r="B48" s="8"/>
      <c r="F48" s="7"/>
    </row>
    <row r="49" spans="1:6" x14ac:dyDescent="0.2">
      <c r="A49" s="10"/>
      <c r="B49" s="8"/>
      <c r="F49" s="7"/>
    </row>
    <row r="50" spans="1:6" x14ac:dyDescent="0.2">
      <c r="A50" s="9"/>
      <c r="B50" s="8"/>
      <c r="F50" s="7"/>
    </row>
    <row r="51" spans="1:6" x14ac:dyDescent="0.2">
      <c r="A51" s="9"/>
      <c r="B51" s="8"/>
      <c r="F51" s="7"/>
    </row>
    <row r="52" spans="1:6" x14ac:dyDescent="0.2">
      <c r="A52" s="10"/>
      <c r="B52" s="8"/>
      <c r="F52" s="7"/>
    </row>
    <row r="53" spans="1:6" x14ac:dyDescent="0.2">
      <c r="A53" s="9"/>
      <c r="B53" s="8"/>
      <c r="F53" s="7"/>
    </row>
    <row r="54" spans="1:6" x14ac:dyDescent="0.2">
      <c r="A54" s="9"/>
      <c r="B54" s="8"/>
      <c r="F54" s="7"/>
    </row>
    <row r="55" spans="1:6" x14ac:dyDescent="0.2">
      <c r="A55" s="10"/>
      <c r="B55" s="8"/>
      <c r="F55" s="7"/>
    </row>
    <row r="56" spans="1:6" x14ac:dyDescent="0.2">
      <c r="A56" s="9"/>
      <c r="B56" s="8"/>
      <c r="F56" s="7"/>
    </row>
    <row r="57" spans="1:6" x14ac:dyDescent="0.2">
      <c r="A57" s="9"/>
      <c r="B57" s="8"/>
      <c r="F57" s="7"/>
    </row>
    <row r="58" spans="1:6" x14ac:dyDescent="0.2">
      <c r="A58" s="10"/>
      <c r="B58" s="8"/>
      <c r="F58" s="7"/>
    </row>
    <row r="59" spans="1:6" x14ac:dyDescent="0.2">
      <c r="A59" s="9"/>
      <c r="B59" s="8"/>
      <c r="F59" s="7"/>
    </row>
  </sheetData>
  <phoneticPr fontId="4"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
  <sheetViews>
    <sheetView workbookViewId="0"/>
  </sheetViews>
  <sheetFormatPr defaultRowHeight="12.75" x14ac:dyDescent="0.2"/>
  <cols>
    <col min="1" max="1" width="10.42578125" style="11" bestFit="1" customWidth="1"/>
    <col min="2" max="2" width="13.140625" style="11" bestFit="1" customWidth="1"/>
    <col min="3" max="3" width="13.5703125" style="11" bestFit="1" customWidth="1"/>
    <col min="4" max="4" width="31.42578125" style="11" bestFit="1" customWidth="1"/>
    <col min="5" max="16384" width="9.140625" style="11"/>
  </cols>
  <sheetData/>
  <phoneticPr fontId="4" type="noConversion"/>
  <pageMargins left="0.74803149606299213" right="0.34" top="0.65" bottom="0.81" header="0.51181102362204722" footer="0.51181102362204722"/>
  <pageSetup paperSize="9" fitToHeight="1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4"/>
  <sheetViews>
    <sheetView workbookViewId="0"/>
  </sheetViews>
  <sheetFormatPr defaultRowHeight="12.75" x14ac:dyDescent="0.2"/>
  <cols>
    <col min="1" max="1" width="12.140625" bestFit="1" customWidth="1"/>
  </cols>
  <sheetData>
    <row r="1" spans="1:2" x14ac:dyDescent="0.2">
      <c r="A1" t="s">
        <v>14</v>
      </c>
      <c r="B1" s="11" t="s">
        <v>185</v>
      </c>
    </row>
    <row r="2" spans="1:2" x14ac:dyDescent="0.2">
      <c r="B2" s="39" t="s">
        <v>503</v>
      </c>
    </row>
    <row r="4" spans="1:2" x14ac:dyDescent="0.2">
      <c r="A4" t="s">
        <v>239</v>
      </c>
      <c r="B4" s="11" t="s">
        <v>233</v>
      </c>
    </row>
  </sheetData>
  <phoneticPr fontId="4" type="noConversion"/>
  <pageMargins left="0.75" right="0.75" top="1" bottom="1" header="0.5" footer="0.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B1"/>
  <sheetViews>
    <sheetView workbookViewId="0"/>
  </sheetViews>
  <sheetFormatPr defaultRowHeight="12.75" x14ac:dyDescent="0.2"/>
  <cols>
    <col min="1" max="1" width="11.28515625" style="12" bestFit="1" customWidth="1"/>
    <col min="2" max="2" width="5.5703125" style="12" bestFit="1" customWidth="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8"/>
  <sheetViews>
    <sheetView showGridLines="0" topLeftCell="A135" workbookViewId="0">
      <selection activeCell="C167" sqref="C167"/>
    </sheetView>
  </sheetViews>
  <sheetFormatPr defaultRowHeight="12.75" x14ac:dyDescent="0.2"/>
  <cols>
    <col min="1" max="1" width="62.28515625" style="2" customWidth="1"/>
    <col min="2" max="3" width="32.7109375" style="2" customWidth="1"/>
  </cols>
  <sheetData>
    <row r="1" spans="1:4" s="1" customFormat="1" x14ac:dyDescent="0.2">
      <c r="A1" s="107" t="s">
        <v>91</v>
      </c>
      <c r="B1" s="107" t="s">
        <v>95</v>
      </c>
      <c r="C1" s="107" t="s">
        <v>96</v>
      </c>
      <c r="D1" s="107"/>
    </row>
    <row r="2" spans="1:4" x14ac:dyDescent="0.2">
      <c r="A2" s="108" t="s">
        <v>634</v>
      </c>
      <c r="B2" s="109" t="s">
        <v>635</v>
      </c>
      <c r="C2" s="110" t="s">
        <v>522</v>
      </c>
      <c r="D2" s="126"/>
    </row>
    <row r="3" spans="1:4" x14ac:dyDescent="0.2">
      <c r="A3" s="108" t="s">
        <v>470</v>
      </c>
      <c r="B3" s="108" t="s">
        <v>470</v>
      </c>
      <c r="C3" s="108" t="s">
        <v>470</v>
      </c>
      <c r="D3" s="123"/>
    </row>
    <row r="4" spans="1:4" x14ac:dyDescent="0.2">
      <c r="A4" s="108" t="s">
        <v>79</v>
      </c>
      <c r="B4" s="108" t="s">
        <v>97</v>
      </c>
      <c r="C4" s="108" t="s">
        <v>98</v>
      </c>
      <c r="D4" s="123"/>
    </row>
    <row r="5" spans="1:4" x14ac:dyDescent="0.2">
      <c r="A5" s="108" t="s">
        <v>80</v>
      </c>
      <c r="B5" s="108" t="s">
        <v>80</v>
      </c>
      <c r="C5" s="108" t="s">
        <v>80</v>
      </c>
      <c r="D5" s="123"/>
    </row>
    <row r="6" spans="1:4" x14ac:dyDescent="0.2">
      <c r="A6" s="108" t="s">
        <v>82</v>
      </c>
      <c r="B6" s="108" t="s">
        <v>207</v>
      </c>
      <c r="C6" s="108" t="s">
        <v>99</v>
      </c>
      <c r="D6" s="123"/>
    </row>
    <row r="7" spans="1:4" x14ac:dyDescent="0.2">
      <c r="A7" s="108" t="s">
        <v>81</v>
      </c>
      <c r="B7" s="108" t="s">
        <v>308</v>
      </c>
      <c r="C7" s="108" t="s">
        <v>205</v>
      </c>
      <c r="D7" s="123"/>
    </row>
    <row r="8" spans="1:4" x14ac:dyDescent="0.2">
      <c r="A8" s="108" t="s">
        <v>83</v>
      </c>
      <c r="B8" s="108" t="s">
        <v>309</v>
      </c>
      <c r="C8" s="108" t="s">
        <v>310</v>
      </c>
      <c r="D8" s="123"/>
    </row>
    <row r="9" spans="1:4" x14ac:dyDescent="0.2">
      <c r="A9" s="108" t="s">
        <v>84</v>
      </c>
      <c r="B9" s="108" t="s">
        <v>189</v>
      </c>
      <c r="C9" s="108" t="s">
        <v>311</v>
      </c>
      <c r="D9" s="123"/>
    </row>
    <row r="10" spans="1:4" x14ac:dyDescent="0.2">
      <c r="A10" s="108" t="s">
        <v>85</v>
      </c>
      <c r="B10" s="108" t="s">
        <v>312</v>
      </c>
      <c r="C10" s="108" t="s">
        <v>100</v>
      </c>
      <c r="D10" s="123"/>
    </row>
    <row r="11" spans="1:4" x14ac:dyDescent="0.2">
      <c r="A11" s="108" t="s">
        <v>86</v>
      </c>
      <c r="B11" s="108" t="s">
        <v>208</v>
      </c>
      <c r="C11" s="108" t="s">
        <v>101</v>
      </c>
      <c r="D11" s="123"/>
    </row>
    <row r="12" spans="1:4" x14ac:dyDescent="0.2">
      <c r="A12" s="108" t="s">
        <v>87</v>
      </c>
      <c r="B12" s="108" t="s">
        <v>209</v>
      </c>
      <c r="C12" s="108" t="s">
        <v>102</v>
      </c>
      <c r="D12" s="123"/>
    </row>
    <row r="13" spans="1:4" x14ac:dyDescent="0.2">
      <c r="A13" s="108" t="s">
        <v>88</v>
      </c>
      <c r="B13" s="108" t="s">
        <v>210</v>
      </c>
      <c r="C13" s="108" t="s">
        <v>103</v>
      </c>
      <c r="D13" s="123"/>
    </row>
    <row r="14" spans="1:4" x14ac:dyDescent="0.2">
      <c r="A14" s="108" t="s">
        <v>89</v>
      </c>
      <c r="B14" s="108" t="s">
        <v>89</v>
      </c>
      <c r="C14" s="108" t="s">
        <v>89</v>
      </c>
      <c r="D14" s="123"/>
    </row>
    <row r="15" spans="1:4" x14ac:dyDescent="0.2">
      <c r="A15" s="108" t="s">
        <v>390</v>
      </c>
      <c r="B15" s="108" t="s">
        <v>410</v>
      </c>
      <c r="C15" s="108" t="s">
        <v>409</v>
      </c>
      <c r="D15" s="123"/>
    </row>
    <row r="16" spans="1:4" x14ac:dyDescent="0.2">
      <c r="A16" s="108" t="s">
        <v>391</v>
      </c>
      <c r="B16" s="108" t="s">
        <v>407</v>
      </c>
      <c r="C16" s="108" t="s">
        <v>408</v>
      </c>
      <c r="D16" s="123"/>
    </row>
    <row r="17" spans="1:4" x14ac:dyDescent="0.2">
      <c r="A17" s="108" t="s">
        <v>392</v>
      </c>
      <c r="B17" s="108" t="s">
        <v>404</v>
      </c>
      <c r="C17" s="108" t="s">
        <v>405</v>
      </c>
      <c r="D17" s="123"/>
    </row>
    <row r="18" spans="1:4" x14ac:dyDescent="0.2">
      <c r="A18" s="108" t="s">
        <v>393</v>
      </c>
      <c r="B18" s="108" t="s">
        <v>406</v>
      </c>
      <c r="C18" s="108" t="s">
        <v>437</v>
      </c>
      <c r="D18" s="123"/>
    </row>
    <row r="19" spans="1:4" x14ac:dyDescent="0.2">
      <c r="A19" s="108" t="s">
        <v>217</v>
      </c>
      <c r="B19" s="108" t="s">
        <v>211</v>
      </c>
      <c r="C19" s="108" t="s">
        <v>313</v>
      </c>
      <c r="D19" s="123"/>
    </row>
    <row r="20" spans="1:4" x14ac:dyDescent="0.2">
      <c r="A20" s="108" t="s">
        <v>219</v>
      </c>
      <c r="B20" s="108" t="s">
        <v>220</v>
      </c>
      <c r="C20" s="108" t="s">
        <v>221</v>
      </c>
      <c r="D20" s="123"/>
    </row>
    <row r="21" spans="1:4" x14ac:dyDescent="0.2">
      <c r="A21" s="108" t="s">
        <v>231</v>
      </c>
      <c r="B21" s="109" t="s">
        <v>552</v>
      </c>
      <c r="C21" s="110" t="s">
        <v>522</v>
      </c>
      <c r="D21" s="126"/>
    </row>
    <row r="22" spans="1:4" x14ac:dyDescent="0.2">
      <c r="A22" s="108" t="s">
        <v>169</v>
      </c>
      <c r="B22" s="108" t="s">
        <v>212</v>
      </c>
      <c r="C22" s="108" t="s">
        <v>314</v>
      </c>
      <c r="D22" s="123"/>
    </row>
    <row r="23" spans="1:4" x14ac:dyDescent="0.2">
      <c r="A23" s="108" t="s">
        <v>184</v>
      </c>
      <c r="B23" s="108" t="s">
        <v>315</v>
      </c>
      <c r="C23" s="108" t="s">
        <v>316</v>
      </c>
      <c r="D23" s="123"/>
    </row>
    <row r="24" spans="1:4" x14ac:dyDescent="0.2">
      <c r="A24" s="108" t="s">
        <v>182</v>
      </c>
      <c r="B24" s="108" t="s">
        <v>182</v>
      </c>
      <c r="C24" s="108" t="s">
        <v>182</v>
      </c>
      <c r="D24" s="123"/>
    </row>
    <row r="25" spans="1:4" x14ac:dyDescent="0.2">
      <c r="A25" s="108" t="s">
        <v>186</v>
      </c>
      <c r="B25" s="108" t="s">
        <v>523</v>
      </c>
      <c r="C25" s="108" t="s">
        <v>190</v>
      </c>
      <c r="D25" s="123"/>
    </row>
    <row r="26" spans="1:4" x14ac:dyDescent="0.2">
      <c r="A26" s="108" t="s">
        <v>187</v>
      </c>
      <c r="B26" s="108" t="s">
        <v>192</v>
      </c>
      <c r="C26" s="108" t="s">
        <v>628</v>
      </c>
      <c r="D26" s="123"/>
    </row>
    <row r="27" spans="1:4" x14ac:dyDescent="0.2">
      <c r="A27" s="108" t="s">
        <v>73</v>
      </c>
      <c r="B27" s="108" t="s">
        <v>107</v>
      </c>
      <c r="C27" s="108" t="s">
        <v>317</v>
      </c>
      <c r="D27" s="123"/>
    </row>
    <row r="28" spans="1:4" x14ac:dyDescent="0.2">
      <c r="A28" s="108" t="s">
        <v>629</v>
      </c>
      <c r="B28" s="108" t="s">
        <v>108</v>
      </c>
      <c r="C28" s="108" t="s">
        <v>191</v>
      </c>
      <c r="D28" s="123"/>
    </row>
    <row r="29" spans="1:4" x14ac:dyDescent="0.2">
      <c r="A29" s="108" t="s">
        <v>72</v>
      </c>
      <c r="B29" s="108" t="s">
        <v>104</v>
      </c>
      <c r="C29" s="108" t="s">
        <v>318</v>
      </c>
      <c r="D29" s="123"/>
    </row>
    <row r="30" spans="1:4" x14ac:dyDescent="0.2">
      <c r="A30" s="108" t="s">
        <v>74</v>
      </c>
      <c r="B30" s="108" t="s">
        <v>319</v>
      </c>
      <c r="C30" s="108" t="s">
        <v>105</v>
      </c>
      <c r="D30" s="123"/>
    </row>
    <row r="31" spans="1:4" x14ac:dyDescent="0.2">
      <c r="A31" s="108" t="s">
        <v>188</v>
      </c>
      <c r="B31" s="108" t="s">
        <v>106</v>
      </c>
      <c r="C31" s="108" t="s">
        <v>106</v>
      </c>
      <c r="D31" s="123"/>
    </row>
    <row r="32" spans="1:4" x14ac:dyDescent="0.2">
      <c r="A32" s="108" t="s">
        <v>240</v>
      </c>
      <c r="B32" s="108" t="s">
        <v>240</v>
      </c>
      <c r="C32" s="108" t="s">
        <v>240</v>
      </c>
      <c r="D32" s="123"/>
    </row>
    <row r="33" spans="1:4" x14ac:dyDescent="0.2">
      <c r="A33" s="108" t="s">
        <v>441</v>
      </c>
      <c r="B33" s="108" t="s">
        <v>441</v>
      </c>
      <c r="C33" s="108" t="s">
        <v>441</v>
      </c>
      <c r="D33" s="123"/>
    </row>
    <row r="34" spans="1:4" x14ac:dyDescent="0.2">
      <c r="A34" s="108" t="s">
        <v>165</v>
      </c>
      <c r="B34" s="108" t="s">
        <v>300</v>
      </c>
      <c r="C34" s="108" t="s">
        <v>298</v>
      </c>
      <c r="D34" s="123"/>
    </row>
    <row r="35" spans="1:4" x14ac:dyDescent="0.2">
      <c r="A35" s="108" t="s">
        <v>166</v>
      </c>
      <c r="B35" s="108" t="s">
        <v>213</v>
      </c>
      <c r="C35" s="108" t="s">
        <v>299</v>
      </c>
      <c r="D35" s="123"/>
    </row>
    <row r="36" spans="1:4" x14ac:dyDescent="0.2">
      <c r="A36" s="108" t="s">
        <v>168</v>
      </c>
      <c r="B36" s="108" t="s">
        <v>320</v>
      </c>
      <c r="C36" s="108" t="s">
        <v>321</v>
      </c>
      <c r="D36" s="123"/>
    </row>
    <row r="37" spans="1:4" x14ac:dyDescent="0.2">
      <c r="A37" s="108" t="s">
        <v>471</v>
      </c>
      <c r="B37" s="108" t="s">
        <v>471</v>
      </c>
      <c r="C37" s="108" t="s">
        <v>471</v>
      </c>
      <c r="D37" s="123"/>
    </row>
    <row r="38" spans="1:4" x14ac:dyDescent="0.2">
      <c r="A38" s="108" t="s">
        <v>183</v>
      </c>
      <c r="B38" s="108" t="s">
        <v>214</v>
      </c>
      <c r="C38" s="108" t="s">
        <v>301</v>
      </c>
      <c r="D38" s="123"/>
    </row>
    <row r="39" spans="1:4" x14ac:dyDescent="0.2">
      <c r="A39" s="108" t="s">
        <v>71</v>
      </c>
      <c r="B39" s="108" t="s">
        <v>215</v>
      </c>
      <c r="C39" s="108" t="s">
        <v>322</v>
      </c>
      <c r="D39" s="123"/>
    </row>
    <row r="40" spans="1:4" x14ac:dyDescent="0.2">
      <c r="A40" s="108" t="s">
        <v>636</v>
      </c>
      <c r="B40" s="109" t="s">
        <v>637</v>
      </c>
      <c r="C40" s="110" t="s">
        <v>522</v>
      </c>
      <c r="D40" s="126"/>
    </row>
    <row r="41" spans="1:4" x14ac:dyDescent="0.2">
      <c r="A41" s="108" t="s">
        <v>442</v>
      </c>
      <c r="B41" s="109" t="s">
        <v>553</v>
      </c>
      <c r="C41" s="110" t="s">
        <v>522</v>
      </c>
      <c r="D41" s="126"/>
    </row>
    <row r="42" spans="1:4" x14ac:dyDescent="0.2">
      <c r="A42" s="108" t="s">
        <v>70</v>
      </c>
      <c r="B42" s="108" t="s">
        <v>109</v>
      </c>
      <c r="C42" s="108" t="s">
        <v>110</v>
      </c>
      <c r="D42" s="123"/>
    </row>
    <row r="43" spans="1:4" x14ac:dyDescent="0.2">
      <c r="A43" s="108" t="s">
        <v>170</v>
      </c>
      <c r="B43" s="108" t="s">
        <v>216</v>
      </c>
      <c r="C43" s="108" t="s">
        <v>111</v>
      </c>
      <c r="D43" s="123"/>
    </row>
    <row r="44" spans="1:4" x14ac:dyDescent="0.2">
      <c r="A44" s="108" t="s">
        <v>469</v>
      </c>
      <c r="B44" s="109" t="s">
        <v>554</v>
      </c>
      <c r="C44" s="110" t="s">
        <v>522</v>
      </c>
      <c r="D44" s="126"/>
    </row>
    <row r="45" spans="1:4" x14ac:dyDescent="0.2">
      <c r="A45" s="108" t="s">
        <v>639</v>
      </c>
      <c r="B45" s="109" t="s">
        <v>665</v>
      </c>
      <c r="C45" s="110" t="s">
        <v>522</v>
      </c>
      <c r="D45" s="126"/>
    </row>
    <row r="46" spans="1:4" x14ac:dyDescent="0.2">
      <c r="A46" s="108" t="s">
        <v>640</v>
      </c>
      <c r="B46" s="109" t="s">
        <v>666</v>
      </c>
      <c r="C46" s="110" t="s">
        <v>522</v>
      </c>
      <c r="D46" s="126"/>
    </row>
    <row r="47" spans="1:4" x14ac:dyDescent="0.2">
      <c r="A47" s="108" t="s">
        <v>641</v>
      </c>
      <c r="B47" s="109" t="s">
        <v>667</v>
      </c>
      <c r="C47" s="110" t="s">
        <v>522</v>
      </c>
      <c r="D47" s="126"/>
    </row>
    <row r="48" spans="1:4" x14ac:dyDescent="0.2">
      <c r="A48" s="108" t="s">
        <v>481</v>
      </c>
      <c r="B48" s="109" t="s">
        <v>555</v>
      </c>
      <c r="C48" s="110" t="s">
        <v>522</v>
      </c>
      <c r="D48" s="126"/>
    </row>
    <row r="49" spans="1:4" x14ac:dyDescent="0.2">
      <c r="A49" s="108" t="s">
        <v>482</v>
      </c>
      <c r="B49" s="109" t="s">
        <v>556</v>
      </c>
      <c r="C49" s="110" t="s">
        <v>522</v>
      </c>
      <c r="D49" s="126"/>
    </row>
    <row r="50" spans="1:4" x14ac:dyDescent="0.2">
      <c r="A50" s="108" t="s">
        <v>483</v>
      </c>
      <c r="B50" s="109" t="s">
        <v>557</v>
      </c>
      <c r="C50" s="110" t="s">
        <v>522</v>
      </c>
      <c r="D50" s="126"/>
    </row>
    <row r="51" spans="1:4" x14ac:dyDescent="0.2">
      <c r="A51" s="108" t="s">
        <v>484</v>
      </c>
      <c r="B51" s="109" t="s">
        <v>558</v>
      </c>
      <c r="C51" s="110" t="s">
        <v>522</v>
      </c>
      <c r="D51" s="126"/>
    </row>
    <row r="52" spans="1:4" x14ac:dyDescent="0.2">
      <c r="A52" s="108" t="s">
        <v>642</v>
      </c>
      <c r="B52" s="109" t="s">
        <v>668</v>
      </c>
      <c r="C52" s="110" t="s">
        <v>522</v>
      </c>
      <c r="D52" s="126"/>
    </row>
    <row r="53" spans="1:4" x14ac:dyDescent="0.2">
      <c r="A53" s="108" t="s">
        <v>643</v>
      </c>
      <c r="B53" s="109" t="s">
        <v>669</v>
      </c>
      <c r="C53" s="110" t="s">
        <v>522</v>
      </c>
      <c r="D53" s="126"/>
    </row>
    <row r="54" spans="1:4" x14ac:dyDescent="0.2">
      <c r="A54" s="108" t="s">
        <v>644</v>
      </c>
      <c r="B54" s="109" t="s">
        <v>670</v>
      </c>
      <c r="C54" s="110" t="s">
        <v>522</v>
      </c>
      <c r="D54" s="126"/>
    </row>
    <row r="55" spans="1:4" x14ac:dyDescent="0.2">
      <c r="A55" s="108" t="s">
        <v>645</v>
      </c>
      <c r="B55" s="109" t="s">
        <v>671</v>
      </c>
      <c r="C55" s="110" t="s">
        <v>522</v>
      </c>
      <c r="D55" s="126"/>
    </row>
    <row r="56" spans="1:4" x14ac:dyDescent="0.2">
      <c r="A56" s="108" t="s">
        <v>646</v>
      </c>
      <c r="B56" s="109" t="s">
        <v>672</v>
      </c>
      <c r="C56" s="110" t="s">
        <v>522</v>
      </c>
      <c r="D56" s="126"/>
    </row>
    <row r="57" spans="1:4" x14ac:dyDescent="0.2">
      <c r="A57" s="108" t="s">
        <v>647</v>
      </c>
      <c r="B57" s="109" t="s">
        <v>673</v>
      </c>
      <c r="C57" s="110" t="s">
        <v>522</v>
      </c>
      <c r="D57" s="126"/>
    </row>
    <row r="58" spans="1:4" x14ac:dyDescent="0.2">
      <c r="A58" s="108" t="s">
        <v>485</v>
      </c>
      <c r="B58" s="109" t="s">
        <v>559</v>
      </c>
      <c r="C58" s="110" t="s">
        <v>522</v>
      </c>
      <c r="D58" s="126"/>
    </row>
    <row r="59" spans="1:4" x14ac:dyDescent="0.2">
      <c r="A59" s="108" t="s">
        <v>486</v>
      </c>
      <c r="B59" s="109" t="s">
        <v>560</v>
      </c>
      <c r="C59" s="110" t="s">
        <v>522</v>
      </c>
      <c r="D59" s="126"/>
    </row>
    <row r="60" spans="1:4" x14ac:dyDescent="0.2">
      <c r="A60" s="108" t="s">
        <v>487</v>
      </c>
      <c r="B60" s="109" t="s">
        <v>561</v>
      </c>
      <c r="C60" s="110" t="s">
        <v>522</v>
      </c>
      <c r="D60" s="126"/>
    </row>
    <row r="61" spans="1:4" x14ac:dyDescent="0.2">
      <c r="A61" s="108" t="s">
        <v>648</v>
      </c>
      <c r="B61" s="109" t="s">
        <v>675</v>
      </c>
      <c r="C61" s="110" t="s">
        <v>522</v>
      </c>
      <c r="D61" s="126"/>
    </row>
    <row r="62" spans="1:4" x14ac:dyDescent="0.2">
      <c r="A62" s="108" t="s">
        <v>649</v>
      </c>
      <c r="B62" s="109" t="s">
        <v>674</v>
      </c>
      <c r="C62" s="110" t="s">
        <v>522</v>
      </c>
      <c r="D62" s="126"/>
    </row>
    <row r="63" spans="1:4" x14ac:dyDescent="0.2">
      <c r="A63" s="108" t="s">
        <v>472</v>
      </c>
      <c r="B63" s="109" t="s">
        <v>562</v>
      </c>
      <c r="C63" s="110" t="s">
        <v>522</v>
      </c>
      <c r="D63" s="126"/>
    </row>
    <row r="64" spans="1:4" x14ac:dyDescent="0.2">
      <c r="A64" s="108" t="s">
        <v>443</v>
      </c>
      <c r="B64" s="109" t="s">
        <v>563</v>
      </c>
      <c r="C64" s="110" t="s">
        <v>522</v>
      </c>
      <c r="D64" s="126"/>
    </row>
    <row r="65" spans="1:4" x14ac:dyDescent="0.2">
      <c r="A65" s="108" t="s">
        <v>650</v>
      </c>
      <c r="B65" s="109" t="s">
        <v>676</v>
      </c>
      <c r="C65" s="110" t="s">
        <v>522</v>
      </c>
      <c r="D65" s="126"/>
    </row>
    <row r="66" spans="1:4" x14ac:dyDescent="0.2">
      <c r="A66" s="108" t="s">
        <v>444</v>
      </c>
      <c r="B66" s="109" t="s">
        <v>564</v>
      </c>
      <c r="C66" s="110" t="s">
        <v>522</v>
      </c>
      <c r="D66" s="126"/>
    </row>
    <row r="67" spans="1:4" x14ac:dyDescent="0.2">
      <c r="A67" s="108" t="s">
        <v>445</v>
      </c>
      <c r="B67" s="109" t="s">
        <v>565</v>
      </c>
      <c r="C67" s="110" t="s">
        <v>522</v>
      </c>
      <c r="D67" s="126"/>
    </row>
    <row r="68" spans="1:4" x14ac:dyDescent="0.2">
      <c r="A68" s="108" t="s">
        <v>446</v>
      </c>
      <c r="B68" s="109" t="s">
        <v>566</v>
      </c>
      <c r="C68" s="110" t="s">
        <v>522</v>
      </c>
      <c r="D68" s="126"/>
    </row>
    <row r="69" spans="1:4" x14ac:dyDescent="0.2">
      <c r="A69" s="108" t="s">
        <v>447</v>
      </c>
      <c r="B69" s="109" t="s">
        <v>567</v>
      </c>
      <c r="C69" s="110" t="s">
        <v>522</v>
      </c>
      <c r="D69" s="126"/>
    </row>
    <row r="70" spans="1:4" x14ac:dyDescent="0.2">
      <c r="A70" s="108" t="s">
        <v>448</v>
      </c>
      <c r="B70" s="109" t="s">
        <v>568</v>
      </c>
      <c r="C70" s="110" t="s">
        <v>522</v>
      </c>
      <c r="D70" s="126"/>
    </row>
    <row r="71" spans="1:4" x14ac:dyDescent="0.2">
      <c r="A71" s="108" t="s">
        <v>449</v>
      </c>
      <c r="B71" s="109" t="s">
        <v>569</v>
      </c>
      <c r="C71" s="110" t="s">
        <v>522</v>
      </c>
      <c r="D71" s="126"/>
    </row>
    <row r="72" spans="1:4" x14ac:dyDescent="0.2">
      <c r="A72" s="108" t="s">
        <v>651</v>
      </c>
      <c r="B72" s="109" t="s">
        <v>658</v>
      </c>
      <c r="C72" s="110" t="s">
        <v>522</v>
      </c>
      <c r="D72" s="126"/>
    </row>
    <row r="73" spans="1:4" x14ac:dyDescent="0.2">
      <c r="A73" s="108" t="s">
        <v>450</v>
      </c>
      <c r="B73" s="109" t="s">
        <v>570</v>
      </c>
      <c r="C73" s="110" t="s">
        <v>522</v>
      </c>
      <c r="D73" s="126"/>
    </row>
    <row r="74" spans="1:4" x14ac:dyDescent="0.2">
      <c r="A74" s="108" t="s">
        <v>451</v>
      </c>
      <c r="B74" s="109" t="s">
        <v>571</v>
      </c>
      <c r="C74" s="110" t="s">
        <v>522</v>
      </c>
      <c r="D74" s="126"/>
    </row>
    <row r="75" spans="1:4" x14ac:dyDescent="0.2">
      <c r="A75" s="108" t="s">
        <v>452</v>
      </c>
      <c r="B75" s="109" t="s">
        <v>572</v>
      </c>
      <c r="C75" s="110" t="s">
        <v>522</v>
      </c>
      <c r="D75" s="126"/>
    </row>
    <row r="76" spans="1:4" x14ac:dyDescent="0.2">
      <c r="A76" s="108" t="s">
        <v>453</v>
      </c>
      <c r="B76" s="109" t="s">
        <v>573</v>
      </c>
      <c r="C76" s="110" t="s">
        <v>522</v>
      </c>
      <c r="D76" s="126"/>
    </row>
    <row r="77" spans="1:4" x14ac:dyDescent="0.2">
      <c r="A77" s="108" t="s">
        <v>652</v>
      </c>
      <c r="B77" s="109" t="s">
        <v>659</v>
      </c>
      <c r="C77" s="110" t="s">
        <v>522</v>
      </c>
      <c r="D77" s="126"/>
    </row>
    <row r="78" spans="1:4" x14ac:dyDescent="0.2">
      <c r="A78" s="108" t="s">
        <v>454</v>
      </c>
      <c r="B78" s="109" t="s">
        <v>574</v>
      </c>
      <c r="C78" s="110" t="s">
        <v>522</v>
      </c>
      <c r="D78" s="126"/>
    </row>
    <row r="79" spans="1:4" x14ac:dyDescent="0.2">
      <c r="A79" s="108" t="s">
        <v>455</v>
      </c>
      <c r="B79" s="109" t="s">
        <v>575</v>
      </c>
      <c r="C79" s="110" t="s">
        <v>522</v>
      </c>
      <c r="D79" s="126"/>
    </row>
    <row r="80" spans="1:4" x14ac:dyDescent="0.2">
      <c r="A80" s="108" t="s">
        <v>653</v>
      </c>
      <c r="B80" s="109" t="s">
        <v>660</v>
      </c>
      <c r="C80" s="110" t="s">
        <v>522</v>
      </c>
      <c r="D80" s="126"/>
    </row>
    <row r="81" spans="1:4" x14ac:dyDescent="0.2">
      <c r="A81" s="108" t="s">
        <v>456</v>
      </c>
      <c r="B81" s="109" t="s">
        <v>576</v>
      </c>
      <c r="C81" s="110" t="s">
        <v>522</v>
      </c>
      <c r="D81" s="126"/>
    </row>
    <row r="82" spans="1:4" x14ac:dyDescent="0.2">
      <c r="A82" s="108" t="s">
        <v>457</v>
      </c>
      <c r="B82" s="109" t="s">
        <v>577</v>
      </c>
      <c r="C82" s="110" t="s">
        <v>522</v>
      </c>
      <c r="D82" s="126"/>
    </row>
    <row r="83" spans="1:4" x14ac:dyDescent="0.2">
      <c r="A83" s="108" t="s">
        <v>654</v>
      </c>
      <c r="B83" s="109" t="s">
        <v>661</v>
      </c>
      <c r="C83" s="110" t="s">
        <v>522</v>
      </c>
      <c r="D83" s="126"/>
    </row>
    <row r="84" spans="1:4" x14ac:dyDescent="0.2">
      <c r="A84" s="108" t="s">
        <v>615</v>
      </c>
      <c r="B84" s="109" t="s">
        <v>616</v>
      </c>
      <c r="C84" s="110" t="s">
        <v>522</v>
      </c>
      <c r="D84" s="126"/>
    </row>
    <row r="85" spans="1:4" x14ac:dyDescent="0.2">
      <c r="A85" s="108" t="s">
        <v>655</v>
      </c>
      <c r="B85" s="109" t="s">
        <v>662</v>
      </c>
      <c r="C85" s="110" t="s">
        <v>522</v>
      </c>
      <c r="D85" s="126"/>
    </row>
    <row r="86" spans="1:4" x14ac:dyDescent="0.2">
      <c r="A86" s="108" t="s">
        <v>458</v>
      </c>
      <c r="B86" s="109" t="s">
        <v>578</v>
      </c>
      <c r="C86" s="110" t="s">
        <v>522</v>
      </c>
      <c r="D86" s="126"/>
    </row>
    <row r="87" spans="1:4" x14ac:dyDescent="0.2">
      <c r="A87" s="108" t="s">
        <v>459</v>
      </c>
      <c r="B87" s="109" t="s">
        <v>579</v>
      </c>
      <c r="C87" s="110" t="s">
        <v>522</v>
      </c>
      <c r="D87" s="126"/>
    </row>
    <row r="88" spans="1:4" x14ac:dyDescent="0.2">
      <c r="A88" s="108" t="s">
        <v>460</v>
      </c>
      <c r="B88" s="109" t="s">
        <v>580</v>
      </c>
      <c r="C88" s="110" t="s">
        <v>522</v>
      </c>
      <c r="D88" s="126"/>
    </row>
    <row r="89" spans="1:4" x14ac:dyDescent="0.2">
      <c r="A89" s="108" t="s">
        <v>461</v>
      </c>
      <c r="B89" s="109" t="s">
        <v>581</v>
      </c>
      <c r="C89" s="110" t="s">
        <v>522</v>
      </c>
      <c r="D89" s="126"/>
    </row>
    <row r="90" spans="1:4" x14ac:dyDescent="0.2">
      <c r="A90" s="108" t="s">
        <v>656</v>
      </c>
      <c r="B90" s="109" t="s">
        <v>663</v>
      </c>
      <c r="C90" s="110" t="s">
        <v>522</v>
      </c>
      <c r="D90" s="126"/>
    </row>
    <row r="91" spans="1:4" x14ac:dyDescent="0.2">
      <c r="A91" s="108" t="s">
        <v>462</v>
      </c>
      <c r="B91" s="109" t="s">
        <v>582</v>
      </c>
      <c r="C91" s="110" t="s">
        <v>522</v>
      </c>
      <c r="D91" s="126"/>
    </row>
    <row r="92" spans="1:4" x14ac:dyDescent="0.2">
      <c r="A92" s="108" t="s">
        <v>463</v>
      </c>
      <c r="B92" s="109" t="s">
        <v>583</v>
      </c>
      <c r="C92" s="110" t="s">
        <v>522</v>
      </c>
      <c r="D92" s="126"/>
    </row>
    <row r="93" spans="1:4" x14ac:dyDescent="0.2">
      <c r="A93" s="108" t="s">
        <v>464</v>
      </c>
      <c r="B93" s="109" t="s">
        <v>584</v>
      </c>
      <c r="C93" s="110" t="s">
        <v>522</v>
      </c>
      <c r="D93" s="126"/>
    </row>
    <row r="94" spans="1:4" x14ac:dyDescent="0.2">
      <c r="A94" s="108" t="s">
        <v>465</v>
      </c>
      <c r="B94" s="109" t="s">
        <v>585</v>
      </c>
      <c r="C94" s="110" t="s">
        <v>522</v>
      </c>
      <c r="D94" s="126"/>
    </row>
    <row r="95" spans="1:4" x14ac:dyDescent="0.2">
      <c r="A95" s="108" t="s">
        <v>473</v>
      </c>
      <c r="B95" s="109" t="s">
        <v>586</v>
      </c>
      <c r="C95" s="110" t="s">
        <v>522</v>
      </c>
      <c r="D95" s="126"/>
    </row>
    <row r="96" spans="1:4" x14ac:dyDescent="0.2">
      <c r="A96" s="108" t="s">
        <v>657</v>
      </c>
      <c r="B96" s="109" t="s">
        <v>664</v>
      </c>
      <c r="C96" s="110" t="s">
        <v>522</v>
      </c>
      <c r="D96" s="126"/>
    </row>
    <row r="97" spans="1:4" x14ac:dyDescent="0.2">
      <c r="A97" s="108" t="s">
        <v>466</v>
      </c>
      <c r="B97" s="109" t="s">
        <v>587</v>
      </c>
      <c r="C97" s="110" t="s">
        <v>522</v>
      </c>
      <c r="D97" s="126"/>
    </row>
    <row r="98" spans="1:4" x14ac:dyDescent="0.2">
      <c r="A98" s="108" t="s">
        <v>467</v>
      </c>
      <c r="B98" s="109" t="s">
        <v>588</v>
      </c>
      <c r="C98" s="110" t="s">
        <v>522</v>
      </c>
      <c r="D98" s="126"/>
    </row>
    <row r="99" spans="1:4" x14ac:dyDescent="0.2">
      <c r="A99" s="108" t="s">
        <v>474</v>
      </c>
      <c r="B99" s="109" t="s">
        <v>589</v>
      </c>
      <c r="C99" s="110" t="s">
        <v>522</v>
      </c>
      <c r="D99" s="126"/>
    </row>
    <row r="100" spans="1:4" x14ac:dyDescent="0.2">
      <c r="A100" s="108" t="s">
        <v>475</v>
      </c>
      <c r="B100" s="109" t="s">
        <v>590</v>
      </c>
      <c r="C100" s="110" t="s">
        <v>522</v>
      </c>
      <c r="D100" s="126"/>
    </row>
    <row r="101" spans="1:4" x14ac:dyDescent="0.2">
      <c r="A101" s="108" t="s">
        <v>468</v>
      </c>
      <c r="B101" s="109" t="s">
        <v>468</v>
      </c>
      <c r="C101" s="110" t="s">
        <v>522</v>
      </c>
      <c r="D101" s="126"/>
    </row>
    <row r="102" spans="1:4" x14ac:dyDescent="0.2">
      <c r="A102" s="108" t="s">
        <v>524</v>
      </c>
      <c r="B102" s="109" t="s">
        <v>591</v>
      </c>
      <c r="C102" s="110" t="s">
        <v>522</v>
      </c>
      <c r="D102" s="126"/>
    </row>
    <row r="103" spans="1:4" x14ac:dyDescent="0.2">
      <c r="A103" s="108" t="s">
        <v>503</v>
      </c>
      <c r="B103" s="109" t="s">
        <v>503</v>
      </c>
      <c r="C103" s="110" t="s">
        <v>522</v>
      </c>
      <c r="D103" s="126"/>
    </row>
    <row r="104" spans="1:4" x14ac:dyDescent="0.2">
      <c r="A104" s="108" t="s">
        <v>502</v>
      </c>
      <c r="B104" s="109" t="s">
        <v>592</v>
      </c>
      <c r="C104" s="110" t="s">
        <v>522</v>
      </c>
      <c r="D104" s="126"/>
    </row>
    <row r="105" spans="1:4" x14ac:dyDescent="0.2">
      <c r="A105" s="108" t="s">
        <v>677</v>
      </c>
      <c r="B105" s="109" t="s">
        <v>678</v>
      </c>
      <c r="C105" s="110" t="s">
        <v>522</v>
      </c>
      <c r="D105" s="126"/>
    </row>
    <row r="106" spans="1:4" x14ac:dyDescent="0.2">
      <c r="A106" s="108" t="s">
        <v>491</v>
      </c>
      <c r="B106" s="109" t="s">
        <v>593</v>
      </c>
      <c r="C106" s="110" t="s">
        <v>522</v>
      </c>
      <c r="D106" s="126"/>
    </row>
    <row r="107" spans="1:4" x14ac:dyDescent="0.2">
      <c r="A107" s="108" t="s">
        <v>492</v>
      </c>
      <c r="B107" s="109" t="s">
        <v>594</v>
      </c>
      <c r="C107" s="110" t="s">
        <v>522</v>
      </c>
      <c r="D107" s="126"/>
    </row>
    <row r="108" spans="1:4" x14ac:dyDescent="0.2">
      <c r="A108" s="108" t="s">
        <v>493</v>
      </c>
      <c r="B108" s="109" t="s">
        <v>595</v>
      </c>
      <c r="C108" s="110" t="s">
        <v>522</v>
      </c>
      <c r="D108" s="126"/>
    </row>
    <row r="109" spans="1:4" x14ac:dyDescent="0.2">
      <c r="A109" s="108" t="s">
        <v>494</v>
      </c>
      <c r="B109" s="109" t="s">
        <v>596</v>
      </c>
      <c r="C109" s="110" t="s">
        <v>522</v>
      </c>
      <c r="D109" s="126"/>
    </row>
    <row r="110" spans="1:4" x14ac:dyDescent="0.2">
      <c r="A110" s="108" t="s">
        <v>495</v>
      </c>
      <c r="B110" s="109" t="s">
        <v>597</v>
      </c>
      <c r="C110" s="110" t="s">
        <v>522</v>
      </c>
      <c r="D110" s="126"/>
    </row>
    <row r="111" spans="1:4" x14ac:dyDescent="0.2">
      <c r="A111" s="108" t="s">
        <v>496</v>
      </c>
      <c r="B111" s="109" t="s">
        <v>598</v>
      </c>
      <c r="C111" s="110" t="s">
        <v>522</v>
      </c>
      <c r="D111" s="126"/>
    </row>
    <row r="112" spans="1:4" x14ac:dyDescent="0.2">
      <c r="A112" s="108" t="s">
        <v>606</v>
      </c>
      <c r="B112" s="109" t="s">
        <v>607</v>
      </c>
      <c r="C112" s="110" t="s">
        <v>522</v>
      </c>
      <c r="D112" s="126"/>
    </row>
    <row r="113" spans="1:4" x14ac:dyDescent="0.2">
      <c r="A113" s="108" t="s">
        <v>521</v>
      </c>
      <c r="B113" s="109" t="s">
        <v>608</v>
      </c>
      <c r="C113" s="110" t="s">
        <v>522</v>
      </c>
      <c r="D113" s="126"/>
    </row>
    <row r="114" spans="1:4" x14ac:dyDescent="0.2">
      <c r="A114" s="108" t="s">
        <v>497</v>
      </c>
      <c r="B114" s="109" t="s">
        <v>599</v>
      </c>
      <c r="C114" s="110" t="s">
        <v>522</v>
      </c>
      <c r="D114" s="126"/>
    </row>
    <row r="115" spans="1:4" x14ac:dyDescent="0.2">
      <c r="A115" s="108" t="s">
        <v>498</v>
      </c>
      <c r="B115" s="109" t="s">
        <v>600</v>
      </c>
      <c r="C115" s="110" t="s">
        <v>522</v>
      </c>
      <c r="D115" s="126"/>
    </row>
    <row r="116" spans="1:4" x14ac:dyDescent="0.2">
      <c r="A116" s="108" t="s">
        <v>499</v>
      </c>
      <c r="B116" s="109" t="s">
        <v>601</v>
      </c>
      <c r="C116" s="110" t="s">
        <v>522</v>
      </c>
      <c r="D116" s="126"/>
    </row>
    <row r="117" spans="1:4" x14ac:dyDescent="0.2">
      <c r="A117" s="108" t="s">
        <v>500</v>
      </c>
      <c r="B117" s="109" t="s">
        <v>602</v>
      </c>
      <c r="C117" s="110" t="s">
        <v>522</v>
      </c>
      <c r="D117" s="126"/>
    </row>
    <row r="118" spans="1:4" x14ac:dyDescent="0.2">
      <c r="A118" s="108" t="s">
        <v>488</v>
      </c>
      <c r="B118" s="108" t="s">
        <v>525</v>
      </c>
      <c r="C118" s="108" t="s">
        <v>526</v>
      </c>
      <c r="D118" s="123"/>
    </row>
    <row r="119" spans="1:4" x14ac:dyDescent="0.2">
      <c r="A119" s="108" t="s">
        <v>489</v>
      </c>
      <c r="B119" s="108" t="s">
        <v>526</v>
      </c>
      <c r="C119" s="108" t="s">
        <v>527</v>
      </c>
      <c r="D119" s="123"/>
    </row>
    <row r="120" spans="1:4" x14ac:dyDescent="0.2">
      <c r="A120" s="108" t="s">
        <v>490</v>
      </c>
      <c r="B120" s="109" t="s">
        <v>603</v>
      </c>
      <c r="C120" s="110" t="s">
        <v>522</v>
      </c>
      <c r="D120" s="126"/>
    </row>
    <row r="121" spans="1:4" x14ac:dyDescent="0.2">
      <c r="A121" s="108" t="s">
        <v>501</v>
      </c>
      <c r="B121" s="109" t="s">
        <v>604</v>
      </c>
      <c r="C121" s="110" t="s">
        <v>522</v>
      </c>
      <c r="D121" s="126"/>
    </row>
    <row r="122" spans="1:4" x14ac:dyDescent="0.2">
      <c r="A122" s="108" t="s">
        <v>55</v>
      </c>
      <c r="B122" s="108" t="s">
        <v>117</v>
      </c>
      <c r="C122" s="108" t="s">
        <v>44</v>
      </c>
      <c r="D122" s="123"/>
    </row>
    <row r="123" spans="1:4" x14ac:dyDescent="0.2">
      <c r="A123" s="108" t="s">
        <v>48</v>
      </c>
      <c r="B123" s="108" t="s">
        <v>52</v>
      </c>
      <c r="C123" s="108" t="s">
        <v>45</v>
      </c>
      <c r="D123" s="123"/>
    </row>
    <row r="124" spans="1:4" x14ac:dyDescent="0.2">
      <c r="A124" s="108" t="s">
        <v>50</v>
      </c>
      <c r="B124" s="108" t="s">
        <v>53</v>
      </c>
      <c r="C124" s="108" t="s">
        <v>46</v>
      </c>
      <c r="D124" s="123"/>
    </row>
    <row r="125" spans="1:4" x14ac:dyDescent="0.2">
      <c r="A125" s="108" t="s">
        <v>51</v>
      </c>
      <c r="B125" s="108" t="s">
        <v>54</v>
      </c>
      <c r="C125" s="108" t="s">
        <v>47</v>
      </c>
      <c r="D125" s="123"/>
    </row>
    <row r="126" spans="1:4" x14ac:dyDescent="0.2">
      <c r="A126" s="108" t="s">
        <v>227</v>
      </c>
      <c r="B126" s="108" t="s">
        <v>49</v>
      </c>
      <c r="C126" s="108" t="s">
        <v>304</v>
      </c>
      <c r="D126" s="123"/>
    </row>
    <row r="127" spans="1:4" x14ac:dyDescent="0.2">
      <c r="A127" s="108" t="s">
        <v>305</v>
      </c>
      <c r="B127" s="108" t="s">
        <v>306</v>
      </c>
      <c r="C127" s="108" t="s">
        <v>307</v>
      </c>
      <c r="D127" s="123"/>
    </row>
    <row r="128" spans="1:4" x14ac:dyDescent="0.2">
      <c r="A128" s="108" t="s">
        <v>241</v>
      </c>
      <c r="B128" s="108" t="s">
        <v>302</v>
      </c>
      <c r="C128" s="108" t="s">
        <v>303</v>
      </c>
      <c r="D128" s="123"/>
    </row>
    <row r="129" spans="1:4" x14ac:dyDescent="0.2">
      <c r="A129" s="108" t="s">
        <v>10</v>
      </c>
      <c r="B129" s="108" t="s">
        <v>11</v>
      </c>
      <c r="C129" s="108" t="s">
        <v>12</v>
      </c>
      <c r="D129" s="123"/>
    </row>
    <row r="130" spans="1:4" x14ac:dyDescent="0.2">
      <c r="A130" s="108" t="s">
        <v>7</v>
      </c>
      <c r="B130" s="108" t="s">
        <v>8</v>
      </c>
      <c r="C130" s="108" t="s">
        <v>9</v>
      </c>
      <c r="D130" s="123"/>
    </row>
    <row r="131" spans="1:4" x14ac:dyDescent="0.2">
      <c r="A131" s="108" t="s">
        <v>6</v>
      </c>
      <c r="B131" s="108" t="s">
        <v>242</v>
      </c>
      <c r="C131" s="108" t="s">
        <v>323</v>
      </c>
      <c r="D131" s="123"/>
    </row>
    <row r="132" spans="1:4" x14ac:dyDescent="0.2">
      <c r="A132" s="111" t="s">
        <v>743</v>
      </c>
      <c r="B132" s="111" t="s">
        <v>744</v>
      </c>
      <c r="C132" s="111" t="s">
        <v>745</v>
      </c>
      <c r="D132" s="124"/>
    </row>
    <row r="133" spans="1:4" x14ac:dyDescent="0.2">
      <c r="A133" s="111" t="s">
        <v>218</v>
      </c>
      <c r="B133" s="111" t="s">
        <v>35</v>
      </c>
      <c r="C133" s="111" t="s">
        <v>325</v>
      </c>
      <c r="D133" s="124"/>
    </row>
    <row r="134" spans="1:4" x14ac:dyDescent="0.2">
      <c r="A134" s="111" t="s">
        <v>25</v>
      </c>
      <c r="B134" s="108" t="s">
        <v>741</v>
      </c>
      <c r="C134" s="111" t="s">
        <v>742</v>
      </c>
      <c r="D134" s="123"/>
    </row>
    <row r="135" spans="1:4" x14ac:dyDescent="0.2">
      <c r="A135" s="111" t="s">
        <v>28</v>
      </c>
      <c r="B135" s="108" t="s">
        <v>0</v>
      </c>
      <c r="C135" s="111" t="s">
        <v>1</v>
      </c>
      <c r="D135" s="123"/>
    </row>
    <row r="136" spans="1:4" x14ac:dyDescent="0.2">
      <c r="A136" s="111" t="s">
        <v>29</v>
      </c>
      <c r="B136" s="108" t="s">
        <v>30</v>
      </c>
      <c r="C136" s="111" t="s">
        <v>31</v>
      </c>
      <c r="D136" s="123"/>
    </row>
    <row r="137" spans="1:4" x14ac:dyDescent="0.2">
      <c r="A137" s="111" t="s">
        <v>118</v>
      </c>
      <c r="B137" s="108" t="s">
        <v>23</v>
      </c>
      <c r="C137" s="111" t="s">
        <v>24</v>
      </c>
      <c r="D137" s="123"/>
    </row>
    <row r="138" spans="1:4" x14ac:dyDescent="0.2">
      <c r="A138" s="108" t="s">
        <v>32</v>
      </c>
      <c r="B138" s="108" t="s">
        <v>33</v>
      </c>
      <c r="C138" s="108" t="s">
        <v>34</v>
      </c>
      <c r="D138" s="123"/>
    </row>
    <row r="139" spans="1:4" x14ac:dyDescent="0.2">
      <c r="A139" s="108" t="s">
        <v>36</v>
      </c>
      <c r="B139" s="108" t="s">
        <v>243</v>
      </c>
      <c r="C139" s="108" t="s">
        <v>37</v>
      </c>
      <c r="D139" s="123"/>
    </row>
    <row r="140" spans="1:4" x14ac:dyDescent="0.2">
      <c r="A140" s="108" t="s">
        <v>42</v>
      </c>
      <c r="B140" s="108" t="s">
        <v>43</v>
      </c>
      <c r="C140" s="108" t="s">
        <v>244</v>
      </c>
      <c r="D140" s="123"/>
    </row>
    <row r="141" spans="1:4" x14ac:dyDescent="0.2">
      <c r="A141" s="108" t="s">
        <v>40</v>
      </c>
      <c r="B141" s="108" t="s">
        <v>41</v>
      </c>
      <c r="C141" s="108" t="s">
        <v>245</v>
      </c>
      <c r="D141" s="123"/>
    </row>
    <row r="142" spans="1:4" x14ac:dyDescent="0.2">
      <c r="A142" s="108" t="s">
        <v>38</v>
      </c>
      <c r="B142" s="108" t="s">
        <v>246</v>
      </c>
      <c r="C142" s="108" t="s">
        <v>247</v>
      </c>
      <c r="D142" s="123"/>
    </row>
    <row r="143" spans="1:4" x14ac:dyDescent="0.2">
      <c r="A143" s="108" t="s">
        <v>222</v>
      </c>
      <c r="B143" s="108" t="s">
        <v>248</v>
      </c>
      <c r="C143" s="108" t="s">
        <v>249</v>
      </c>
      <c r="D143" s="123"/>
    </row>
    <row r="144" spans="1:4" x14ac:dyDescent="0.2">
      <c r="A144" s="108" t="s">
        <v>39</v>
      </c>
      <c r="B144" s="108" t="s">
        <v>250</v>
      </c>
      <c r="C144" s="108" t="s">
        <v>251</v>
      </c>
      <c r="D144" s="123"/>
    </row>
    <row r="145" spans="1:4" x14ac:dyDescent="0.2">
      <c r="A145" s="108" t="s">
        <v>252</v>
      </c>
      <c r="B145" s="108" t="s">
        <v>326</v>
      </c>
      <c r="C145" s="108" t="s">
        <v>253</v>
      </c>
      <c r="D145" s="123"/>
    </row>
    <row r="146" spans="1:4" ht="13.35" customHeight="1" x14ac:dyDescent="0.2">
      <c r="A146" s="108" t="s">
        <v>254</v>
      </c>
      <c r="B146" s="108" t="s">
        <v>327</v>
      </c>
      <c r="C146" s="108" t="s">
        <v>328</v>
      </c>
      <c r="D146" s="123"/>
    </row>
    <row r="147" spans="1:4" x14ac:dyDescent="0.2">
      <c r="A147" s="108" t="s">
        <v>255</v>
      </c>
      <c r="B147" s="108" t="s">
        <v>256</v>
      </c>
      <c r="C147" s="108" t="s">
        <v>257</v>
      </c>
      <c r="D147" s="123"/>
    </row>
    <row r="148" spans="1:4" x14ac:dyDescent="0.2">
      <c r="A148" s="111" t="s">
        <v>258</v>
      </c>
      <c r="B148" s="111" t="s">
        <v>329</v>
      </c>
      <c r="C148" s="111" t="s">
        <v>330</v>
      </c>
      <c r="D148" s="124"/>
    </row>
    <row r="149" spans="1:4" x14ac:dyDescent="0.2">
      <c r="A149" s="111" t="s">
        <v>621</v>
      </c>
      <c r="B149" s="111" t="s">
        <v>626</v>
      </c>
      <c r="C149" s="111" t="s">
        <v>627</v>
      </c>
      <c r="D149" s="124"/>
    </row>
    <row r="150" spans="1:4" x14ac:dyDescent="0.2">
      <c r="A150" s="111" t="s">
        <v>259</v>
      </c>
      <c r="B150" s="111" t="s">
        <v>260</v>
      </c>
      <c r="C150" s="108" t="s">
        <v>331</v>
      </c>
      <c r="D150" s="124"/>
    </row>
    <row r="151" spans="1:4" x14ac:dyDescent="0.2">
      <c r="A151" s="111" t="s">
        <v>261</v>
      </c>
      <c r="B151" s="108" t="s">
        <v>332</v>
      </c>
      <c r="C151" s="111" t="s">
        <v>262</v>
      </c>
      <c r="D151" s="123"/>
    </row>
    <row r="152" spans="1:4" x14ac:dyDescent="0.2">
      <c r="A152" s="112" t="s">
        <v>263</v>
      </c>
      <c r="B152" s="112" t="s">
        <v>264</v>
      </c>
      <c r="C152" s="112" t="s">
        <v>265</v>
      </c>
      <c r="D152" s="125"/>
    </row>
    <row r="153" spans="1:4" x14ac:dyDescent="0.2">
      <c r="A153" s="112" t="s">
        <v>266</v>
      </c>
      <c r="B153" s="112" t="s">
        <v>267</v>
      </c>
      <c r="C153" s="112" t="s">
        <v>268</v>
      </c>
      <c r="D153" s="125"/>
    </row>
    <row r="154" spans="1:4" x14ac:dyDescent="0.2">
      <c r="A154" s="112" t="s">
        <v>269</v>
      </c>
      <c r="B154" s="112" t="s">
        <v>270</v>
      </c>
      <c r="C154" s="112" t="s">
        <v>271</v>
      </c>
      <c r="D154" s="125"/>
    </row>
    <row r="155" spans="1:4" x14ac:dyDescent="0.2">
      <c r="A155" s="112" t="s">
        <v>272</v>
      </c>
      <c r="B155" s="112" t="s">
        <v>273</v>
      </c>
      <c r="C155" s="112" t="s">
        <v>274</v>
      </c>
      <c r="D155" s="125"/>
    </row>
    <row r="156" spans="1:4" x14ac:dyDescent="0.2">
      <c r="A156" s="112" t="s">
        <v>275</v>
      </c>
      <c r="B156" s="112" t="s">
        <v>276</v>
      </c>
      <c r="C156" s="112" t="s">
        <v>277</v>
      </c>
      <c r="D156" s="125"/>
    </row>
    <row r="157" spans="1:4" x14ac:dyDescent="0.2">
      <c r="A157" s="112" t="s">
        <v>278</v>
      </c>
      <c r="B157" s="112" t="s">
        <v>279</v>
      </c>
      <c r="C157" s="112" t="s">
        <v>333</v>
      </c>
      <c r="D157" s="125"/>
    </row>
    <row r="158" spans="1:4" x14ac:dyDescent="0.2">
      <c r="A158" s="111" t="s">
        <v>280</v>
      </c>
      <c r="B158" s="108" t="s">
        <v>281</v>
      </c>
      <c r="C158" s="108" t="s">
        <v>282</v>
      </c>
      <c r="D158" s="123"/>
    </row>
    <row r="159" spans="1:4" x14ac:dyDescent="0.2">
      <c r="A159" s="111" t="s">
        <v>283</v>
      </c>
      <c r="B159" s="108" t="s">
        <v>284</v>
      </c>
      <c r="C159" s="108" t="s">
        <v>285</v>
      </c>
      <c r="D159" s="123"/>
    </row>
    <row r="160" spans="1:4" x14ac:dyDescent="0.2">
      <c r="A160" s="112" t="s">
        <v>528</v>
      </c>
      <c r="B160" s="111" t="s">
        <v>529</v>
      </c>
      <c r="C160" s="111" t="s">
        <v>530</v>
      </c>
      <c r="D160" s="124"/>
    </row>
    <row r="161" spans="1:4" x14ac:dyDescent="0.2">
      <c r="A161" s="108" t="s">
        <v>13</v>
      </c>
      <c r="B161" s="108" t="s">
        <v>2</v>
      </c>
      <c r="C161" s="108" t="s">
        <v>286</v>
      </c>
      <c r="D161" s="123"/>
    </row>
    <row r="162" spans="1:4" x14ac:dyDescent="0.2">
      <c r="A162" s="108" t="s">
        <v>334</v>
      </c>
      <c r="B162" s="108" t="s">
        <v>335</v>
      </c>
      <c r="C162" s="108" t="s">
        <v>336</v>
      </c>
      <c r="D162" s="123"/>
    </row>
    <row r="163" spans="1:4" x14ac:dyDescent="0.2">
      <c r="A163" s="108" t="s">
        <v>287</v>
      </c>
      <c r="B163" s="108" t="s">
        <v>337</v>
      </c>
      <c r="C163" s="108" t="s">
        <v>288</v>
      </c>
      <c r="D163" s="123"/>
    </row>
    <row r="164" spans="1:4" x14ac:dyDescent="0.2">
      <c r="A164" s="108" t="s">
        <v>289</v>
      </c>
      <c r="B164" s="111" t="s">
        <v>338</v>
      </c>
      <c r="C164" s="111" t="s">
        <v>339</v>
      </c>
      <c r="D164" s="124"/>
    </row>
    <row r="165" spans="1:4" x14ac:dyDescent="0.2">
      <c r="A165" s="108" t="s">
        <v>290</v>
      </c>
      <c r="B165" s="111" t="s">
        <v>340</v>
      </c>
      <c r="C165" s="111" t="s">
        <v>341</v>
      </c>
      <c r="D165" s="124"/>
    </row>
    <row r="166" spans="1:4" x14ac:dyDescent="0.2">
      <c r="A166" s="108" t="s">
        <v>291</v>
      </c>
      <c r="B166" s="111" t="s">
        <v>342</v>
      </c>
      <c r="C166" s="111" t="s">
        <v>343</v>
      </c>
      <c r="D166" s="124"/>
    </row>
    <row r="167" spans="1:4" x14ac:dyDescent="0.2">
      <c r="A167" s="108" t="s">
        <v>3</v>
      </c>
      <c r="B167" s="108" t="s">
        <v>324</v>
      </c>
      <c r="C167" s="108" t="s">
        <v>344</v>
      </c>
      <c r="D167" s="123"/>
    </row>
    <row r="168" spans="1:4" x14ac:dyDescent="0.2">
      <c r="A168" s="108" t="s">
        <v>4</v>
      </c>
      <c r="B168" s="108" t="s">
        <v>345</v>
      </c>
      <c r="C168" s="108" t="s">
        <v>5</v>
      </c>
      <c r="D168" s="123"/>
    </row>
    <row r="169" spans="1:4" x14ac:dyDescent="0.2">
      <c r="A169" s="108" t="s">
        <v>531</v>
      </c>
      <c r="B169" s="108" t="s">
        <v>26</v>
      </c>
      <c r="C169" s="111" t="s">
        <v>27</v>
      </c>
      <c r="D169" s="123"/>
    </row>
    <row r="170" spans="1:4" x14ac:dyDescent="0.2">
      <c r="A170" s="113" t="s">
        <v>550</v>
      </c>
      <c r="B170" s="114" t="s">
        <v>605</v>
      </c>
      <c r="C170" s="114" t="s">
        <v>551</v>
      </c>
      <c r="D170" s="127"/>
    </row>
    <row r="171" spans="1:4" x14ac:dyDescent="0.2">
      <c r="A171" s="108" t="s">
        <v>292</v>
      </c>
      <c r="B171" s="108" t="s">
        <v>293</v>
      </c>
      <c r="C171" s="108" t="s">
        <v>346</v>
      </c>
      <c r="D171" s="123"/>
    </row>
    <row r="172" spans="1:4" x14ac:dyDescent="0.2">
      <c r="A172" s="108" t="s">
        <v>294</v>
      </c>
      <c r="B172" s="108" t="s">
        <v>347</v>
      </c>
      <c r="C172" s="108" t="s">
        <v>348</v>
      </c>
      <c r="D172" s="123"/>
    </row>
    <row r="173" spans="1:4" x14ac:dyDescent="0.2">
      <c r="A173" s="108" t="s">
        <v>295</v>
      </c>
      <c r="B173" s="108" t="s">
        <v>296</v>
      </c>
      <c r="C173" s="108" t="s">
        <v>297</v>
      </c>
      <c r="D173" s="123"/>
    </row>
    <row r="174" spans="1:4" x14ac:dyDescent="0.2">
      <c r="A174" s="108" t="s">
        <v>226</v>
      </c>
      <c r="B174" s="108" t="s">
        <v>349</v>
      </c>
      <c r="C174" s="108" t="s">
        <v>350</v>
      </c>
      <c r="D174" s="123"/>
    </row>
    <row r="175" spans="1:4" x14ac:dyDescent="0.2">
      <c r="A175" s="108" t="s">
        <v>228</v>
      </c>
      <c r="B175" s="108" t="s">
        <v>229</v>
      </c>
      <c r="C175" s="108" t="s">
        <v>230</v>
      </c>
      <c r="D175" s="123"/>
    </row>
    <row r="176" spans="1:4" x14ac:dyDescent="0.2">
      <c r="A176" s="108" t="s">
        <v>223</v>
      </c>
      <c r="B176" s="108" t="s">
        <v>224</v>
      </c>
      <c r="C176" s="108" t="s">
        <v>225</v>
      </c>
      <c r="D176" s="123"/>
    </row>
    <row r="177" spans="1:4" x14ac:dyDescent="0.2">
      <c r="A177" s="108" t="s">
        <v>232</v>
      </c>
      <c r="B177" s="108" t="s">
        <v>352</v>
      </c>
      <c r="C177" s="108" t="s">
        <v>351</v>
      </c>
      <c r="D177" s="123"/>
    </row>
    <row r="178" spans="1:4" x14ac:dyDescent="0.2">
      <c r="A178" s="108" t="s">
        <v>532</v>
      </c>
      <c r="B178" s="108" t="s">
        <v>533</v>
      </c>
      <c r="C178" s="111" t="s">
        <v>534</v>
      </c>
      <c r="D178" s="123"/>
    </row>
    <row r="179" spans="1:4" x14ac:dyDescent="0.2">
      <c r="A179" s="108" t="s">
        <v>535</v>
      </c>
      <c r="B179" s="108" t="s">
        <v>536</v>
      </c>
      <c r="C179" s="111" t="s">
        <v>537</v>
      </c>
      <c r="D179" s="123"/>
    </row>
    <row r="180" spans="1:4" x14ac:dyDescent="0.2">
      <c r="A180" s="111" t="s">
        <v>538</v>
      </c>
      <c r="B180" s="108" t="s">
        <v>539</v>
      </c>
      <c r="C180" s="111" t="s">
        <v>540</v>
      </c>
      <c r="D180" s="123"/>
    </row>
    <row r="181" spans="1:4" x14ac:dyDescent="0.2">
      <c r="A181" s="111" t="s">
        <v>541</v>
      </c>
      <c r="B181" s="108" t="s">
        <v>542</v>
      </c>
      <c r="C181" s="111" t="s">
        <v>543</v>
      </c>
      <c r="D181" s="123"/>
    </row>
    <row r="182" spans="1:4" x14ac:dyDescent="0.2">
      <c r="A182" s="108" t="s">
        <v>353</v>
      </c>
      <c r="B182" s="108" t="s">
        <v>354</v>
      </c>
      <c r="C182" s="108" t="s">
        <v>355</v>
      </c>
      <c r="D182" s="123"/>
    </row>
    <row r="183" spans="1:4" x14ac:dyDescent="0.2">
      <c r="A183" s="108" t="s">
        <v>356</v>
      </c>
      <c r="B183" s="108" t="s">
        <v>357</v>
      </c>
      <c r="C183" s="108" t="s">
        <v>358</v>
      </c>
      <c r="D183" s="123"/>
    </row>
    <row r="184" spans="1:4" x14ac:dyDescent="0.2">
      <c r="A184" s="108" t="s">
        <v>359</v>
      </c>
      <c r="B184" s="108" t="s">
        <v>360</v>
      </c>
      <c r="C184" s="108" t="s">
        <v>361</v>
      </c>
      <c r="D184" s="123"/>
    </row>
    <row r="185" spans="1:4" x14ac:dyDescent="0.2">
      <c r="A185" s="108" t="s">
        <v>426</v>
      </c>
      <c r="B185" s="108" t="s">
        <v>427</v>
      </c>
      <c r="C185" s="108" t="s">
        <v>428</v>
      </c>
      <c r="D185" s="123"/>
    </row>
    <row r="186" spans="1:4" x14ac:dyDescent="0.2">
      <c r="A186" s="108" t="s">
        <v>429</v>
      </c>
      <c r="B186" s="108" t="s">
        <v>430</v>
      </c>
      <c r="C186" s="108" t="s">
        <v>431</v>
      </c>
      <c r="D186" s="123"/>
    </row>
    <row r="187" spans="1:4" x14ac:dyDescent="0.2">
      <c r="A187" s="108" t="s">
        <v>438</v>
      </c>
      <c r="B187" s="108" t="s">
        <v>439</v>
      </c>
      <c r="C187" s="108" t="s">
        <v>440</v>
      </c>
      <c r="D187" s="123"/>
    </row>
    <row r="188" spans="1:4" x14ac:dyDescent="0.2">
      <c r="A188" s="111" t="s">
        <v>414</v>
      </c>
      <c r="B188" s="108" t="s">
        <v>432</v>
      </c>
      <c r="C188" s="108" t="s">
        <v>417</v>
      </c>
      <c r="D188" s="123"/>
    </row>
    <row r="189" spans="1:4" x14ac:dyDescent="0.2">
      <c r="A189" s="111" t="s">
        <v>415</v>
      </c>
      <c r="B189" s="108" t="s">
        <v>433</v>
      </c>
      <c r="C189" s="108" t="s">
        <v>436</v>
      </c>
      <c r="D189" s="123"/>
    </row>
    <row r="190" spans="1:4" x14ac:dyDescent="0.2">
      <c r="A190" s="111" t="s">
        <v>416</v>
      </c>
      <c r="B190" s="108" t="s">
        <v>434</v>
      </c>
      <c r="C190" s="108" t="s">
        <v>435</v>
      </c>
      <c r="D190" s="123"/>
    </row>
    <row r="191" spans="1:4" x14ac:dyDescent="0.2">
      <c r="A191" s="112" t="s">
        <v>544</v>
      </c>
      <c r="B191" s="111" t="s">
        <v>545</v>
      </c>
      <c r="C191" s="111" t="s">
        <v>546</v>
      </c>
      <c r="D191" s="124"/>
    </row>
    <row r="192" spans="1:4" x14ac:dyDescent="0.2">
      <c r="A192" s="112" t="s">
        <v>547</v>
      </c>
      <c r="B192" s="111" t="s">
        <v>548</v>
      </c>
      <c r="C192" s="111" t="s">
        <v>549</v>
      </c>
      <c r="D192" s="124"/>
    </row>
    <row r="193" spans="1:4" x14ac:dyDescent="0.2">
      <c r="A193" s="121" t="s">
        <v>679</v>
      </c>
      <c r="B193" s="122" t="s">
        <v>739</v>
      </c>
      <c r="C193" s="122" t="s">
        <v>740</v>
      </c>
      <c r="D193" s="122"/>
    </row>
    <row r="194" spans="1:4" ht="15" x14ac:dyDescent="0.25">
      <c r="A194" s="164" t="s">
        <v>746</v>
      </c>
      <c r="B194" s="192" t="s">
        <v>751</v>
      </c>
      <c r="C194" s="193" t="s">
        <v>752</v>
      </c>
      <c r="D194" s="121"/>
    </row>
    <row r="195" spans="1:4" ht="15" x14ac:dyDescent="0.25">
      <c r="A195" s="164" t="s">
        <v>747</v>
      </c>
      <c r="B195" s="192" t="s">
        <v>753</v>
      </c>
      <c r="C195" s="193" t="s">
        <v>754</v>
      </c>
    </row>
    <row r="196" spans="1:4" ht="15" x14ac:dyDescent="0.25">
      <c r="A196" s="164" t="s">
        <v>748</v>
      </c>
      <c r="B196" s="192" t="s">
        <v>755</v>
      </c>
      <c r="C196" s="193" t="s">
        <v>756</v>
      </c>
    </row>
    <row r="197" spans="1:4" ht="15" x14ac:dyDescent="0.25">
      <c r="A197" s="164" t="s">
        <v>749</v>
      </c>
      <c r="B197" s="192" t="s">
        <v>757</v>
      </c>
      <c r="C197" s="193" t="s">
        <v>758</v>
      </c>
    </row>
    <row r="198" spans="1:4" ht="15" x14ac:dyDescent="0.25">
      <c r="A198" s="164" t="s">
        <v>750</v>
      </c>
      <c r="B198" s="192" t="s">
        <v>759</v>
      </c>
      <c r="C198" s="193" t="s">
        <v>760</v>
      </c>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5"/>
  <sheetViews>
    <sheetView workbookViewId="0">
      <selection activeCell="S66" sqref="S66"/>
    </sheetView>
  </sheetViews>
  <sheetFormatPr defaultRowHeight="12.75" x14ac:dyDescent="0.2"/>
  <sheetData>
    <row r="1" spans="1:2" x14ac:dyDescent="0.2">
      <c r="A1" s="19"/>
      <c r="B1" s="19"/>
    </row>
    <row r="2" spans="1:2" x14ac:dyDescent="0.2">
      <c r="A2" s="19"/>
      <c r="B2" s="19"/>
    </row>
    <row r="3" spans="1:2" x14ac:dyDescent="0.2">
      <c r="A3" s="19"/>
      <c r="B3" s="19"/>
    </row>
    <row r="4" spans="1:2" x14ac:dyDescent="0.2">
      <c r="A4" s="19"/>
      <c r="B4" s="19"/>
    </row>
    <row r="5" spans="1:2" x14ac:dyDescent="0.2">
      <c r="A5" s="19"/>
      <c r="B5" s="19"/>
    </row>
  </sheetData>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0"/>
  <sheetViews>
    <sheetView workbookViewId="0">
      <selection activeCell="B2" sqref="B2"/>
    </sheetView>
  </sheetViews>
  <sheetFormatPr defaultRowHeight="12.75" x14ac:dyDescent="0.2"/>
  <cols>
    <col min="1" max="1" width="17.140625" customWidth="1"/>
    <col min="2" max="2" width="17.28515625" customWidth="1"/>
    <col min="3" max="3" width="20.28515625" customWidth="1"/>
    <col min="4" max="4" width="18.28515625" customWidth="1"/>
  </cols>
  <sheetData>
    <row r="1" spans="1:4" x14ac:dyDescent="0.2">
      <c r="A1" s="1" t="s">
        <v>418</v>
      </c>
      <c r="B1" s="1" t="s">
        <v>419</v>
      </c>
      <c r="C1" s="1" t="s">
        <v>420</v>
      </c>
      <c r="D1" s="1" t="s">
        <v>421</v>
      </c>
    </row>
    <row r="2" spans="1:4" ht="14.25" x14ac:dyDescent="0.2">
      <c r="A2" s="30" t="s">
        <v>422</v>
      </c>
      <c r="B2" s="29" t="s">
        <v>423</v>
      </c>
      <c r="C2" s="31" t="s">
        <v>424</v>
      </c>
      <c r="D2" s="31" t="s">
        <v>425</v>
      </c>
    </row>
    <row r="3" spans="1:4" x14ac:dyDescent="0.2">
      <c r="A3" s="27"/>
    </row>
    <row r="4" spans="1:4" x14ac:dyDescent="0.2">
      <c r="A4" s="27"/>
      <c r="B4" s="28"/>
      <c r="C4" s="28"/>
      <c r="D4" s="28"/>
    </row>
    <row r="5" spans="1:4" x14ac:dyDescent="0.2">
      <c r="A5" s="27"/>
      <c r="B5" s="28"/>
      <c r="C5" s="28"/>
      <c r="D5" s="28"/>
    </row>
    <row r="6" spans="1:4" x14ac:dyDescent="0.2">
      <c r="A6" s="27"/>
      <c r="B6" s="28"/>
      <c r="C6" s="28"/>
      <c r="D6" s="28"/>
    </row>
    <row r="7" spans="1:4" x14ac:dyDescent="0.2">
      <c r="A7" s="27"/>
      <c r="B7" s="28"/>
      <c r="C7" s="28"/>
      <c r="D7" s="28"/>
    </row>
    <row r="8" spans="1:4" x14ac:dyDescent="0.2">
      <c r="A8" s="27"/>
      <c r="B8" s="28"/>
      <c r="C8" s="28"/>
      <c r="D8" s="28"/>
    </row>
    <row r="9" spans="1:4" x14ac:dyDescent="0.2">
      <c r="A9" s="27"/>
      <c r="B9" s="28"/>
      <c r="C9" s="28"/>
      <c r="D9" s="28"/>
    </row>
    <row r="10" spans="1:4" x14ac:dyDescent="0.2">
      <c r="A10" s="27"/>
      <c r="B10" s="28"/>
      <c r="C10" s="28"/>
      <c r="D10" s="28"/>
    </row>
    <row r="11" spans="1:4" x14ac:dyDescent="0.2">
      <c r="A11" s="27"/>
      <c r="B11" s="28"/>
      <c r="C11" s="28"/>
      <c r="D11" s="28"/>
    </row>
    <row r="12" spans="1:4" x14ac:dyDescent="0.2">
      <c r="A12" s="27"/>
      <c r="B12" s="28"/>
      <c r="C12" s="28"/>
      <c r="D12" s="28"/>
    </row>
    <row r="13" spans="1:4" x14ac:dyDescent="0.2">
      <c r="A13" s="27"/>
      <c r="B13" s="28"/>
      <c r="C13" s="28"/>
      <c r="D13" s="28"/>
    </row>
    <row r="14" spans="1:4" x14ac:dyDescent="0.2">
      <c r="A14" s="27"/>
      <c r="B14" s="28"/>
      <c r="C14" s="28"/>
      <c r="D14" s="28"/>
    </row>
    <row r="15" spans="1:4" x14ac:dyDescent="0.2">
      <c r="A15" s="27"/>
      <c r="B15" s="28"/>
      <c r="C15" s="28"/>
      <c r="D15" s="28"/>
    </row>
    <row r="16" spans="1:4" x14ac:dyDescent="0.2">
      <c r="A16" s="27"/>
      <c r="B16" s="28"/>
      <c r="C16" s="28"/>
      <c r="D16" s="28"/>
    </row>
    <row r="17" spans="1:4" x14ac:dyDescent="0.2">
      <c r="A17" s="27"/>
      <c r="B17" s="28"/>
      <c r="C17" s="28"/>
      <c r="D17" s="28"/>
    </row>
    <row r="18" spans="1:4" x14ac:dyDescent="0.2">
      <c r="A18" s="27"/>
      <c r="B18" s="28"/>
      <c r="C18" s="28"/>
      <c r="D18" s="28"/>
    </row>
    <row r="19" spans="1:4" x14ac:dyDescent="0.2">
      <c r="A19" s="27"/>
      <c r="B19" s="28"/>
      <c r="C19" s="28"/>
      <c r="D19" s="28"/>
    </row>
    <row r="20" spans="1:4" x14ac:dyDescent="0.2">
      <c r="A20" s="28"/>
      <c r="B20" s="28"/>
      <c r="C20" s="28"/>
      <c r="D20" s="2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
  <sheetViews>
    <sheetView workbookViewId="0">
      <selection activeCell="F1" sqref="F1"/>
    </sheetView>
  </sheetViews>
  <sheetFormatPr defaultRowHeight="12.75" x14ac:dyDescent="0.2"/>
  <cols>
    <col min="1" max="1" width="17.140625" customWidth="1"/>
    <col min="2" max="2" width="8.28515625" customWidth="1"/>
    <col min="3" max="3" width="17" customWidth="1"/>
    <col min="4" max="4" width="18.140625" customWidth="1"/>
    <col min="5" max="5" width="18.42578125" customWidth="1"/>
    <col min="6" max="6" width="18.140625" customWidth="1"/>
  </cols>
  <sheetData>
    <row r="1" spans="1:6" ht="13.5" thickBot="1" x14ac:dyDescent="0.25">
      <c r="A1" t="s">
        <v>619</v>
      </c>
      <c r="B1" t="s">
        <v>503</v>
      </c>
      <c r="C1" t="s">
        <v>504</v>
      </c>
      <c r="D1" t="s">
        <v>620</v>
      </c>
      <c r="E1" t="s">
        <v>621</v>
      </c>
      <c r="F1" s="40">
        <v>1</v>
      </c>
    </row>
    <row r="2" spans="1:6" x14ac:dyDescent="0.2">
      <c r="A2" t="s">
        <v>622</v>
      </c>
      <c r="B2" t="s">
        <v>503</v>
      </c>
      <c r="C2" t="s">
        <v>507</v>
      </c>
      <c r="D2" t="s">
        <v>504</v>
      </c>
      <c r="E2" t="s">
        <v>280</v>
      </c>
    </row>
    <row r="3" spans="1:6" x14ac:dyDescent="0.2">
      <c r="A3" t="s">
        <v>623</v>
      </c>
      <c r="B3" t="s">
        <v>503</v>
      </c>
      <c r="C3" t="s">
        <v>507</v>
      </c>
      <c r="D3" t="s">
        <v>504</v>
      </c>
      <c r="E3" t="s">
        <v>280</v>
      </c>
    </row>
    <row r="4" spans="1:6" x14ac:dyDescent="0.2">
      <c r="A4" t="s">
        <v>624</v>
      </c>
      <c r="B4" t="s">
        <v>503</v>
      </c>
      <c r="C4" t="s">
        <v>510</v>
      </c>
      <c r="D4" t="s">
        <v>504</v>
      </c>
      <c r="E4" t="s">
        <v>283</v>
      </c>
    </row>
    <row r="5" spans="1:6" x14ac:dyDescent="0.2">
      <c r="A5" t="s">
        <v>625</v>
      </c>
      <c r="B5" t="s">
        <v>503</v>
      </c>
      <c r="C5" t="s">
        <v>510</v>
      </c>
      <c r="D5" t="s">
        <v>504</v>
      </c>
      <c r="E5"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377c6ae9-d988-4a66-9031-ad40dfa6cc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66C94751DEA34F821B07F21746D5DA" ma:contentTypeVersion="2" ma:contentTypeDescription="Create a new document." ma:contentTypeScope="" ma:versionID="d477698c72ddb0c31b4fbed79642ff1b">
  <xsd:schema xmlns:xsd="http://www.w3.org/2001/XMLSchema" xmlns:xs="http://www.w3.org/2001/XMLSchema" xmlns:p="http://schemas.microsoft.com/office/2006/metadata/properties" xmlns:ns1="http://schemas.microsoft.com/sharepoint/v3" xmlns:ns2="377c6ae9-d988-4a66-9031-ad40dfa6ccaa" targetNamespace="http://schemas.microsoft.com/office/2006/metadata/properties" ma:root="true" ma:fieldsID="d1ee0fd763d379de7b98c7f97db3980b" ns1:_="" ns2:_="">
    <xsd:import namespace="http://schemas.microsoft.com/sharepoint/v3"/>
    <xsd:import namespace="377c6ae9-d988-4a66-9031-ad40dfa6ccaa"/>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7c6ae9-d988-4a66-9031-ad40dfa6ccaa"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7">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86D26F-4D8A-4FD4-ACA6-68D71FBE3FBB}">
  <ds:schemaRefs>
    <ds:schemaRef ds:uri="http://schemas.microsoft.com/sharepoint/v3"/>
    <ds:schemaRef ds:uri="http://purl.org/dc/terms/"/>
    <ds:schemaRef ds:uri="http://schemas.openxmlformats.org/package/2006/metadata/core-properties"/>
    <ds:schemaRef ds:uri="http://purl.org/dc/dcmitype/"/>
    <ds:schemaRef ds:uri="377c6ae9-d988-4a66-9031-ad40dfa6ccaa"/>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E20FC48-3F0E-441C-BDEB-430AC9634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7c6ae9-d988-4a66-9031-ad40dfa6c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9D042-B46B-4821-AF35-BD2FFA12D1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33</vt:i4>
      </vt:variant>
    </vt:vector>
  </HeadingPairs>
  <TitlesOfParts>
    <vt:vector size="40" baseType="lpstr">
      <vt:lpstr>Ohje</vt:lpstr>
      <vt:lpstr>Manual_r</vt:lpstr>
      <vt:lpstr>Manual_e</vt:lpstr>
      <vt:lpstr>Yleistiedot</vt:lpstr>
      <vt:lpstr>RVA1</vt:lpstr>
      <vt:lpstr>RVA2</vt:lpstr>
      <vt:lpstr>InputErrors</vt:lpstr>
      <vt:lpstr>Astyypit</vt:lpstr>
      <vt:lpstr>CheckCriteria</vt:lpstr>
      <vt:lpstr>CheckItem</vt:lpstr>
      <vt:lpstr>EiRaportoitavaa</vt:lpstr>
      <vt:lpstr>Header</vt:lpstr>
      <vt:lpstr>Kielet</vt:lpstr>
      <vt:lpstr>Kaannokset!Poimi</vt:lpstr>
      <vt:lpstr>TarkistusAjo!Poimi</vt:lpstr>
      <vt:lpstr>Raportoija</vt:lpstr>
      <vt:lpstr>RaportoijanNimi</vt:lpstr>
      <vt:lpstr>RaportoijanPuhelin</vt:lpstr>
      <vt:lpstr>RaportoijanSPostiOsoite</vt:lpstr>
      <vt:lpstr>Raportointijaksonpituus</vt:lpstr>
      <vt:lpstr>Raportointipvm</vt:lpstr>
      <vt:lpstr>Raportointivaluutta</vt:lpstr>
      <vt:lpstr>RPISTatus</vt:lpstr>
      <vt:lpstr>sp_Filename</vt:lpstr>
      <vt:lpstr>sp_Language</vt:lpstr>
      <vt:lpstr>Systeemitunnus</vt:lpstr>
      <vt:lpstr>TableTitleRow</vt:lpstr>
      <vt:lpstr>Tapahtumakoodi</vt:lpstr>
      <vt:lpstr>Tiedonajankohta</vt:lpstr>
      <vt:lpstr>TiedonajankohtaOld</vt:lpstr>
      <vt:lpstr>Tiedonantajataso</vt:lpstr>
      <vt:lpstr>Tiedonvastaanottaja</vt:lpstr>
      <vt:lpstr>Toimitusosoite</vt:lpstr>
      <vt:lpstr>Manual_e!Tulostusalue</vt:lpstr>
      <vt:lpstr>Manual_r!Tulostusalue</vt:lpstr>
      <vt:lpstr>Ohje!Tulostusalue</vt:lpstr>
      <vt:lpstr>'RVA1'!Tulostusalue</vt:lpstr>
      <vt:lpstr>'RVA2'!Tulostusalue</vt:lpstr>
      <vt:lpstr>YksilointitunnuksenTyyppi</vt:lpstr>
      <vt:lpstr>Yksilointitunnus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RV-tiedonkeruutyökirja</dc:title>
  <dc:subject>RAHOITUS- JA VAKUUTUSRYHMITTYMÄN VAKAVARAISUUS</dc:subject>
  <dc:creator/>
  <cp:keywords/>
  <dc:description>Finanssivalvonta / versio 1.0.5 (17.12.2014)</dc:description>
  <cp:lastModifiedBy/>
  <cp:lastPrinted>2009-11-27T08:44:50Z</cp:lastPrinted>
  <dcterms:created xsi:type="dcterms:W3CDTF">1999-06-17T08:31:06Z</dcterms:created>
  <dcterms:modified xsi:type="dcterms:W3CDTF">2019-01-14T07:07:52Z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0x010100F666C94751DEA34F821B07F21746D5DA</vt:lpwstr>
  </property>
  <property fmtid="{D5CDD505-2E9C-101B-9397-08002B2CF9AE}" pid="3" name="_dlc_DocIdItemGuid">
    <vt:lpwstr>a22a8a04-88a0-4709-8339-7adedaa2bffe</vt:lpwstr>
  </property>
  <property fmtid="{D5CDD505-2E9C-101B-9397-08002B2CF9AE}" pid="4" name="RestrictionEscbSensitivity">
    <vt:lpwstr/>
  </property>
  <property fmtid="{D5CDD505-2E9C-101B-9397-08002B2CF9AE}" pid="5" name="FivaOriginalContentType">
    <vt:lpwstr/>
  </property>
  <property fmtid="{D5CDD505-2E9C-101B-9397-08002B2CF9AE}" pid="6" name="FivaOriginalContentType2">
    <vt:lpwstr/>
  </property>
  <property fmtid="{D5CDD505-2E9C-101B-9397-08002B2CF9AE}" pid="7" name="Order">
    <vt:r8>110300</vt:r8>
  </property>
  <property fmtid="{D5CDD505-2E9C-101B-9397-08002B2CF9AE}" pid="8" name="FivaTargetGroup2TaxField">
    <vt:lpwstr/>
  </property>
  <property fmtid="{D5CDD505-2E9C-101B-9397-08002B2CF9AE}" pid="9" name="FivaKeywordsTaxFieldTaxHTField0">
    <vt:lpwstr/>
  </property>
  <property fmtid="{D5CDD505-2E9C-101B-9397-08002B2CF9AE}" pid="10" name="Avainsanat">
    <vt:lpwstr/>
  </property>
  <property fmtid="{D5CDD505-2E9C-101B-9397-08002B2CF9AE}" pid="11" name="FivaOrganization">
    <vt:lpwstr/>
  </property>
  <property fmtid="{D5CDD505-2E9C-101B-9397-08002B2CF9AE}" pid="12" name="FivaLanguage">
    <vt:lpwstr/>
  </property>
  <property fmtid="{D5CDD505-2E9C-101B-9397-08002B2CF9AE}" pid="13" name="FivaOriginalContentType0">
    <vt:lpwstr/>
  </property>
  <property fmtid="{D5CDD505-2E9C-101B-9397-08002B2CF9AE}" pid="14" name="FivaOriginalContentType5">
    <vt:lpwstr/>
  </property>
  <property fmtid="{D5CDD505-2E9C-101B-9397-08002B2CF9AE}" pid="15" name="xd_Signature">
    <vt:bool>false</vt:bool>
  </property>
  <property fmtid="{D5CDD505-2E9C-101B-9397-08002B2CF9AE}" pid="16" name="xd_ProgID">
    <vt:lpwstr/>
  </property>
  <property fmtid="{D5CDD505-2E9C-101B-9397-08002B2CF9AE}" pid="17" name="Kohderyhma2">
    <vt:lpwstr/>
  </property>
  <property fmtid="{D5CDD505-2E9C-101B-9397-08002B2CF9AE}" pid="18" name="FivaOriginalContentType4">
    <vt:lpwstr/>
  </property>
  <property fmtid="{D5CDD505-2E9C-101B-9397-08002B2CF9AE}" pid="19" name="FivaOriginalContentType3">
    <vt:lpwstr/>
  </property>
  <property fmtid="{D5CDD505-2E9C-101B-9397-08002B2CF9AE}" pid="20" name="Dokumenttityyppi">
    <vt:lpwstr/>
  </property>
  <property fmtid="{D5CDD505-2E9C-101B-9397-08002B2CF9AE}" pid="21" name="FivaDocumentTypeTaxField">
    <vt:lpwstr/>
  </property>
  <property fmtid="{D5CDD505-2E9C-101B-9397-08002B2CF9AE}" pid="22" name="_SourceUrl">
    <vt:lpwstr/>
  </property>
  <property fmtid="{D5CDD505-2E9C-101B-9397-08002B2CF9AE}" pid="23" name="_SharedFileIndex">
    <vt:lpwstr/>
  </property>
  <property fmtid="{D5CDD505-2E9C-101B-9397-08002B2CF9AE}" pid="24" name="FivaIdentityNumber">
    <vt:lpwstr/>
  </property>
  <property fmtid="{D5CDD505-2E9C-101B-9397-08002B2CF9AE}" pid="25" name="Aihepiiri">
    <vt:lpwstr/>
  </property>
  <property fmtid="{D5CDD505-2E9C-101B-9397-08002B2CF9AE}" pid="26" name="FivaDocumentTypeTaxFieldTaxHTField0">
    <vt:lpwstr/>
  </property>
  <property fmtid="{D5CDD505-2E9C-101B-9397-08002B2CF9AE}" pid="27" name="TaxCatchAll">
    <vt:lpwstr/>
  </property>
  <property fmtid="{D5CDD505-2E9C-101B-9397-08002B2CF9AE}" pid="28" name="FivaTargetGroupTaxFieldTaxHTField0">
    <vt:lpwstr/>
  </property>
  <property fmtid="{D5CDD505-2E9C-101B-9397-08002B2CF9AE}" pid="29" name="TemplateUrl">
    <vt:lpwstr/>
  </property>
  <property fmtid="{D5CDD505-2E9C-101B-9397-08002B2CF9AE}" pid="30" name="FivaRecordNumber">
    <vt:lpwstr/>
  </property>
  <property fmtid="{D5CDD505-2E9C-101B-9397-08002B2CF9AE}" pid="31" name="FivaTopicTaxField">
    <vt:lpwstr/>
  </property>
  <property fmtid="{D5CDD505-2E9C-101B-9397-08002B2CF9AE}" pid="32" name="Kohderyhma">
    <vt:lpwstr/>
  </property>
  <property fmtid="{D5CDD505-2E9C-101B-9397-08002B2CF9AE}" pid="33" name="FivaOriginalContentType1">
    <vt:lpwstr/>
  </property>
  <property fmtid="{D5CDD505-2E9C-101B-9397-08002B2CF9AE}" pid="34" name="FivaTargetGroupTaxField">
    <vt:lpwstr/>
  </property>
  <property fmtid="{D5CDD505-2E9C-101B-9397-08002B2CF9AE}" pid="35" name="FivaTargetGroup2TaxFieldTaxHTField0">
    <vt:lpwstr/>
  </property>
  <property fmtid="{D5CDD505-2E9C-101B-9397-08002B2CF9AE}" pid="36" name="FivaInstructionID">
    <vt:lpwstr/>
  </property>
  <property fmtid="{D5CDD505-2E9C-101B-9397-08002B2CF9AE}" pid="37" name="FivaKeywordsTaxField">
    <vt:lpwstr/>
  </property>
  <property fmtid="{D5CDD505-2E9C-101B-9397-08002B2CF9AE}" pid="38" name="FivaTopicTaxFieldTaxHTField0">
    <vt:lpwstr/>
  </property>
</Properties>
</file>