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555" yWindow="90" windowWidth="28860" windowHeight="16890" tabRatio="788" firstSheet="6" activeTab="7"/>
  </bookViews>
  <sheets>
    <sheet name="Header" sheetId="50" state="veryHidden" r:id="rId1"/>
    <sheet name="TarkistusAjo" sheetId="41" state="veryHidden" r:id="rId2"/>
    <sheet name="Ohje" sheetId="60" state="hidden" r:id="rId3"/>
    <sheet name="Manual_r" sheetId="61" state="hidden" r:id="rId4"/>
    <sheet name="Manual_e" sheetId="62" state="hidden" r:id="rId5"/>
    <sheet name="Yleistiedot" sheetId="4" state="hidden" r:id="rId6"/>
    <sheet name="RVA1" sheetId="23" r:id="rId7"/>
    <sheet name="RVA2" sheetId="22" r:id="rId8"/>
    <sheet name="TableView" sheetId="10" state="veryHidden" r:id="rId9"/>
    <sheet name="Tietuemuoto1" sheetId="9" state="veryHidden" r:id="rId10"/>
    <sheet name="Tietuemuoto2" sheetId="39" state="veryHidden" r:id="rId11"/>
    <sheet name="Tietuemuoto8" sheetId="49" state="veryHidden" r:id="rId12"/>
    <sheet name="Kohderivi" sheetId="46" state="veryHidden" r:id="rId13"/>
    <sheet name="Tarkistukset" sheetId="12" state="veryHidden" r:id="rId14"/>
    <sheet name="InputErrors" sheetId="14" state="hidden" r:id="rId15"/>
    <sheet name="Taulukot" sheetId="15" state="veryHidden" r:id="rId16"/>
    <sheet name="CellFormat" sheetId="42" state="veryHidden" r:id="rId17"/>
    <sheet name="Kaannokset" sheetId="5" state="veryHidden" r:id="rId18"/>
    <sheet name="Apusolut" sheetId="47" state="veryHidden" r:id="rId19"/>
    <sheet name="Kommentit" sheetId="51" state="veryHidden" r:id="rId20"/>
    <sheet name="AvainTarkistus" sheetId="52" state="veryHidden" r:id="rId21"/>
  </sheets>
  <definedNames>
    <definedName name="_Order1" hidden="1">255</definedName>
    <definedName name="_Order2" hidden="1">255</definedName>
    <definedName name="_xlnm._FilterDatabase" localSheetId="17" hidden="1">Kaannokset!$B$1:$B$193</definedName>
    <definedName name="_xlnm._FilterDatabase" localSheetId="8" hidden="1">TableView!$B$1:$B$17</definedName>
    <definedName name="_xlnm._FilterDatabase" localSheetId="13" hidden="1">Tarkistukset!$A$1:$Q$1</definedName>
    <definedName name="Astyypit">AvainTarkistus!$F$1</definedName>
    <definedName name="CheckCriteria">Taulukot!$B$1:$B$2</definedName>
    <definedName name="CheckItem">Taulukot!$B$4</definedName>
    <definedName name="EiRaportoitavaa">Yleistiedot!$B$23</definedName>
    <definedName name="Header">Header!$A$3</definedName>
    <definedName name="KaannosTekstit">OFFSET(Kaannokset!$A$1,0,0,COUNTA(Kaannokset!$A:$A),3)</definedName>
    <definedName name="Kielet">Yleistiedot!$A$49:$A$50</definedName>
    <definedName name="Kommentit">OFFSET(Kommentit!$A$2,0,0,COUNTA(Kommentit!$A:$A),4)</definedName>
    <definedName name="_xlnm.Extract" localSheetId="17">Kaannokset!$D$1</definedName>
    <definedName name="_xlnm.Extract" localSheetId="1">TarkistusAjo!$A$1:$Q$1</definedName>
    <definedName name="Raportoija">Yleistiedot!$B$9</definedName>
    <definedName name="RaportoijanNimi">Yleistiedot!$B$27</definedName>
    <definedName name="RaportoijanPuhelin">Yleistiedot!$B$29</definedName>
    <definedName name="RaportoijanSPostiOsoite">Yleistiedot!$B$28</definedName>
    <definedName name="Raportointijaksonpituus">Yleistiedot!$D$34</definedName>
    <definedName name="Raportointipvm">Yleistiedot!$B$15</definedName>
    <definedName name="Raportointivaluutta">Yleistiedot!$B$21</definedName>
    <definedName name="RepTables">OFFSET(TableView!$A$1,1,0,COUNTA(TableView!$A:$A)-1,5)</definedName>
    <definedName name="RPISTatus">Yleistiedot!$B$47</definedName>
    <definedName name="rt_CheckCol">OFFSET(Tarkistukset!$A:$A,1,4,COUNTA(Tarkistukset!$A:$A)-1,1)</definedName>
    <definedName name="rt_CheckTable">OFFSET(Tarkistukset!$A$1,0,0,COUNTA(Tarkistukset!$A:$A),COUNTA(Tarkistukset!$1:$1))</definedName>
    <definedName name="sp_Filename">Yleistiedot!$B$3</definedName>
    <definedName name="sp_Language">Yleistiedot!$B$1</definedName>
    <definedName name="sp_Version" hidden="1">Yleistiedot!$C$38</definedName>
    <definedName name="Systeemitunnus">Yleistiedot!$B$2</definedName>
    <definedName name="TableTitleRow">Yleistiedot!$B$46</definedName>
    <definedName name="Tapahtumakoodi">Yleistiedot!$B$19</definedName>
    <definedName name="Tiedonajankohta">Yleistiedot!$B$17</definedName>
    <definedName name="TiedonajankohtaOld">Yleistiedot!$B$18</definedName>
    <definedName name="Tiedonantajataso">Yleistiedot!$B$7</definedName>
    <definedName name="Tiedonvastaanottaja">Yleistiedot!$D$32</definedName>
    <definedName name="Toimitusosoite">Yleistiedot!$B$4</definedName>
    <definedName name="_xlnm.Print_Area" localSheetId="4">Manual_e!$A$1:$K$76</definedName>
    <definedName name="_xlnm.Print_Area" localSheetId="3">Manual_r!$A$1:$K$76</definedName>
    <definedName name="_xlnm.Print_Area" localSheetId="2">Ohje!$A$1:$K$77</definedName>
    <definedName name="_xlnm.Print_Area" localSheetId="6">'RVA1'!$A$3:$J$87</definedName>
    <definedName name="_xlnm.Print_Area" localSheetId="7">'RVA2'!$A$3:$W$58</definedName>
    <definedName name="YksilointitunnuksenTyyppi">Yleistiedot!$B$11</definedName>
    <definedName name="Yksilointitunnus">Yleistiedot!$B$13</definedName>
  </definedNames>
  <calcPr calcId="152511"/>
</workbook>
</file>

<file path=xl/calcChain.xml><?xml version="1.0" encoding="utf-8"?>
<calcChain xmlns="http://schemas.openxmlformats.org/spreadsheetml/2006/main">
  <c r="L22" i="22" l="1"/>
  <c r="T58" i="22" l="1"/>
  <c r="T57" i="22"/>
  <c r="T56" i="22"/>
  <c r="T55" i="22"/>
  <c r="T54" i="22"/>
  <c r="T53" i="22"/>
  <c r="T52" i="22"/>
  <c r="T51" i="22"/>
  <c r="T50" i="22"/>
  <c r="T49" i="22"/>
  <c r="T48" i="22"/>
  <c r="T47" i="22"/>
  <c r="T46" i="22"/>
  <c r="T45" i="22"/>
  <c r="T44" i="22"/>
  <c r="T43" i="22"/>
  <c r="T42" i="22"/>
  <c r="T41" i="22"/>
  <c r="T40" i="22"/>
  <c r="T39" i="22"/>
  <c r="T38" i="22"/>
  <c r="T37" i="22"/>
  <c r="T36" i="22"/>
  <c r="T35" i="22"/>
  <c r="T34" i="22"/>
  <c r="T33" i="22"/>
  <c r="T32" i="22"/>
  <c r="T31" i="22"/>
  <c r="T30" i="22"/>
  <c r="T29" i="22"/>
  <c r="T28" i="22"/>
  <c r="T27" i="22"/>
  <c r="T26" i="22"/>
  <c r="V58" i="22"/>
  <c r="V57" i="22"/>
  <c r="V56" i="22"/>
  <c r="V55" i="22"/>
  <c r="V54" i="22"/>
  <c r="V53" i="22"/>
  <c r="V52" i="22"/>
  <c r="V51" i="22"/>
  <c r="V50" i="22"/>
  <c r="V49" i="22"/>
  <c r="V48" i="22"/>
  <c r="V47" i="22"/>
  <c r="V46" i="22"/>
  <c r="V45" i="22"/>
  <c r="V44" i="22"/>
  <c r="V43" i="22"/>
  <c r="V42" i="22"/>
  <c r="V41" i="22"/>
  <c r="V40" i="22"/>
  <c r="V39" i="22"/>
  <c r="V38" i="22"/>
  <c r="V37" i="22"/>
  <c r="V36" i="22"/>
  <c r="V35" i="22"/>
  <c r="V34" i="22"/>
  <c r="V33" i="22"/>
  <c r="V32" i="22"/>
  <c r="V31" i="22"/>
  <c r="V30" i="22"/>
  <c r="V29" i="22"/>
  <c r="V28" i="22"/>
  <c r="V27" i="22"/>
  <c r="V26" i="22"/>
  <c r="V25" i="22"/>
  <c r="V24" i="22"/>
  <c r="V23" i="22"/>
  <c r="P26" i="22"/>
  <c r="P24" i="22"/>
  <c r="T24" i="22" s="1"/>
  <c r="P23" i="22"/>
  <c r="P25" i="22"/>
  <c r="T25" i="22" s="1"/>
  <c r="J80" i="23" l="1"/>
  <c r="J70" i="23" l="1"/>
  <c r="J53" i="23"/>
  <c r="J39" i="23"/>
  <c r="J33" i="23"/>
  <c r="J23" i="23"/>
  <c r="J82" i="23" l="1"/>
  <c r="J88" i="23" s="1"/>
  <c r="J69" i="23" l="1"/>
  <c r="J61" i="23" l="1"/>
  <c r="J65" i="23"/>
  <c r="J27" i="23"/>
  <c r="J86" i="23" l="1"/>
  <c r="W44" i="22"/>
  <c r="W41" i="22"/>
  <c r="P47" i="22"/>
  <c r="P46" i="22"/>
  <c r="P45" i="22"/>
  <c r="W45" i="22" s="1"/>
  <c r="P44" i="22"/>
  <c r="P43" i="22"/>
  <c r="P42" i="22"/>
  <c r="P41" i="22"/>
  <c r="P40" i="22"/>
  <c r="W40" i="22" s="1"/>
  <c r="P39" i="22"/>
  <c r="P38" i="22"/>
  <c r="P37" i="22"/>
  <c r="W37" i="22" s="1"/>
  <c r="W43" i="22" l="1"/>
  <c r="W39" i="22"/>
  <c r="W47" i="22"/>
  <c r="W38" i="22"/>
  <c r="W42" i="22"/>
  <c r="W46" i="22"/>
  <c r="P57" i="22" l="1"/>
  <c r="P56" i="22"/>
  <c r="P55" i="22"/>
  <c r="P54" i="22"/>
  <c r="P53" i="22"/>
  <c r="P52" i="22"/>
  <c r="P51" i="22"/>
  <c r="P50" i="22"/>
  <c r="P49" i="22"/>
  <c r="P48" i="22"/>
  <c r="P36" i="22"/>
  <c r="P35" i="22"/>
  <c r="P34" i="22"/>
  <c r="P33" i="22"/>
  <c r="P32" i="22"/>
  <c r="P31" i="22"/>
  <c r="P30" i="22"/>
  <c r="P29" i="22"/>
  <c r="P28" i="22"/>
  <c r="P27" i="22"/>
  <c r="B12" i="49"/>
  <c r="M2" i="50"/>
  <c r="P58" i="22"/>
  <c r="B33" i="4"/>
  <c r="N22" i="22"/>
  <c r="B6" i="39"/>
  <c r="B5" i="39"/>
  <c r="B4" i="39"/>
  <c r="D2" i="23"/>
  <c r="U22" i="22"/>
  <c r="S22" i="22"/>
  <c r="R22" i="22"/>
  <c r="Q22" i="22"/>
  <c r="O22" i="22"/>
  <c r="M22" i="22"/>
  <c r="B2" i="9"/>
  <c r="A5" i="23"/>
  <c r="K2" i="50"/>
  <c r="J2" i="50"/>
  <c r="I2" i="50"/>
  <c r="L2" i="50"/>
  <c r="G2" i="50"/>
  <c r="F2" i="50"/>
  <c r="E2" i="50"/>
  <c r="D2" i="50"/>
  <c r="C2" i="50"/>
  <c r="B2" i="50"/>
  <c r="B11" i="49"/>
  <c r="B10" i="49"/>
  <c r="B9" i="49"/>
  <c r="B8" i="49"/>
  <c r="B7" i="49"/>
  <c r="B6" i="49"/>
  <c r="B5" i="49"/>
  <c r="B4" i="49"/>
  <c r="B3" i="49"/>
  <c r="B2" i="49"/>
  <c r="B2" i="22"/>
  <c r="B2" i="23"/>
  <c r="B3" i="39"/>
  <c r="B2" i="39"/>
  <c r="A5" i="22"/>
  <c r="B38" i="4"/>
  <c r="C2" i="23"/>
  <c r="C2" i="22"/>
  <c r="D2" i="22"/>
  <c r="B3" i="4"/>
  <c r="B4" i="4"/>
  <c r="B8" i="9"/>
  <c r="B6" i="9"/>
  <c r="B5" i="9"/>
  <c r="B4" i="9"/>
  <c r="B3" i="9"/>
  <c r="T23" i="22"/>
  <c r="P22" i="22" l="1"/>
  <c r="T22" i="22" s="1"/>
  <c r="W55" i="22"/>
  <c r="W57" i="22"/>
  <c r="W27" i="22"/>
  <c r="W31" i="22"/>
  <c r="W58" i="22"/>
  <c r="W56" i="22"/>
  <c r="W48" i="22"/>
  <c r="W52" i="22"/>
  <c r="W33" i="22"/>
  <c r="W28" i="22"/>
  <c r="W32" i="22"/>
  <c r="W36" i="22"/>
  <c r="W50" i="22"/>
  <c r="W26" i="22"/>
  <c r="W34" i="22"/>
  <c r="W49" i="22"/>
  <c r="W35" i="22"/>
  <c r="W54" i="22"/>
  <c r="W23" i="22"/>
  <c r="W25" i="22"/>
  <c r="W29" i="22"/>
  <c r="W53" i="22"/>
  <c r="W24" i="22"/>
  <c r="W51" i="22"/>
  <c r="W30" i="22"/>
  <c r="V22" i="22" l="1"/>
  <c r="W22" i="22" s="1"/>
</calcChain>
</file>

<file path=xl/comments1.xml><?xml version="1.0" encoding="utf-8"?>
<comments xmlns="http://schemas.openxmlformats.org/spreadsheetml/2006/main">
  <authors>
    <author>Tekijä</author>
  </authors>
  <commentList>
    <comment ref="A1" authorId="0" shapeId="0">
      <text>
        <r>
          <rPr>
            <b/>
            <sz val="8"/>
            <color indexed="81"/>
            <rFont val="Tahoma"/>
            <family val="2"/>
          </rPr>
          <t>© Finanssivalvonta 2010
© Finansinspektionen 2010
© FIN-FSA 2010</t>
        </r>
      </text>
    </comment>
  </commentList>
</comments>
</file>

<file path=xl/comments2.xml><?xml version="1.0" encoding="utf-8"?>
<comments xmlns="http://schemas.openxmlformats.org/spreadsheetml/2006/main">
  <authors>
    <author>Tekijä</author>
  </authors>
  <commentList>
    <comment ref="B62" authorId="0" shapeId="0">
      <text>
        <r>
          <rPr>
            <b/>
            <sz val="9"/>
            <color indexed="81"/>
            <rFont val="Tahoma"/>
            <family val="2"/>
          </rPr>
          <t>Tekijä:</t>
        </r>
        <r>
          <rPr>
            <sz val="9"/>
            <color indexed="81"/>
            <rFont val="Tahoma"/>
            <family val="2"/>
          </rPr>
          <t xml:space="preserve">
Miksi tämä alkanut ennen nro:sta 10?</t>
        </r>
      </text>
    </comment>
  </commentList>
</comments>
</file>

<file path=xl/comments3.xml><?xml version="1.0" encoding="utf-8"?>
<comments xmlns="http://schemas.openxmlformats.org/spreadsheetml/2006/main">
  <authors>
    <author>Tekijä</author>
  </authors>
  <commentList>
    <comment ref="C1" authorId="0" shapeId="0">
      <text>
        <r>
          <rPr>
            <b/>
            <sz val="8"/>
            <color indexed="81"/>
            <rFont val="Tahoma"/>
            <family val="2"/>
          </rPr>
          <t>1 = normaalitaulukko
2 = erittelytaulukko</t>
        </r>
        <r>
          <rPr>
            <sz val="8"/>
            <color indexed="81"/>
            <rFont val="Tahoma"/>
            <family val="2"/>
          </rPr>
          <t xml:space="preserve">
</t>
        </r>
      </text>
    </comment>
    <comment ref="F1" authorId="0" shapeId="0">
      <text>
        <r>
          <rPr>
            <sz val="8"/>
            <color indexed="81"/>
            <rFont val="Tahoma"/>
            <family val="2"/>
          </rPr>
          <t xml:space="preserve">Mikäli kohde-erittelytaulukon arvoalueen muutos halutaan estää, on arvo = 1, muutoin = 0 (liittyy rvirati.xla:n oGetInputRange-funktioon)
</t>
        </r>
      </text>
    </comment>
  </commentList>
</comments>
</file>

<file path=xl/comments4.xml><?xml version="1.0" encoding="utf-8"?>
<comments xmlns="http://schemas.openxmlformats.org/spreadsheetml/2006/main">
  <authors>
    <author>Tekijä</author>
  </authors>
  <commentList>
    <comment ref="F10" authorId="0" shapeId="0">
      <text>
        <r>
          <rPr>
            <b/>
            <sz val="8"/>
            <color indexed="81"/>
            <rFont val="Tahoma"/>
            <family val="2"/>
          </rPr>
          <t>valuuttatunnuksen eteen ascii-raporttiin kirjoitettava koodi</t>
        </r>
      </text>
    </comment>
    <comment ref="F11" authorId="0" shapeId="0">
      <text>
        <r>
          <rPr>
            <sz val="8"/>
            <color indexed="81"/>
            <rFont val="Tahoma"/>
            <family val="2"/>
          </rPr>
          <t xml:space="preserve">Mikäli kohde-erittelytaulukon arvoalueen muutos halutaan estää, on arvo = 1, muutoin = 0 (liittyy rvirati.xla:n nGetInputRows-funktioon)
</t>
        </r>
      </text>
    </comment>
  </commentList>
</comments>
</file>

<file path=xl/comments5.xml><?xml version="1.0" encoding="utf-8"?>
<comments xmlns="http://schemas.openxmlformats.org/spreadsheetml/2006/main">
  <authors>
    <author>Tekijä</author>
  </authors>
  <commentList>
    <comment ref="A1" authorId="0" shapeId="0">
      <text>
        <r>
          <rPr>
            <sz val="8"/>
            <color indexed="81"/>
            <rFont val="Tahoma"/>
            <family val="2"/>
          </rPr>
          <t>Apusolut-sivulla kuvataan ne solut, joiden tiedot (pl. muotoilut) poistetaan Tyhjennä työkirja -toiminnon yhteydessä. A-sarakkeessa taulukkotunnus, B-sarakkeessa Excel-soluosoite.</t>
        </r>
        <r>
          <rPr>
            <sz val="8"/>
            <color indexed="81"/>
            <rFont val="Tahoma"/>
            <family val="2"/>
          </rPr>
          <t xml:space="preserve">
</t>
        </r>
      </text>
    </comment>
  </commentList>
</comments>
</file>

<file path=xl/sharedStrings.xml><?xml version="1.0" encoding="utf-8"?>
<sst xmlns="http://schemas.openxmlformats.org/spreadsheetml/2006/main" count="1380" uniqueCount="860">
  <si>
    <t>Inmatad uppgift godkänns ej!</t>
  </si>
  <si>
    <t>The data you entered is not valid!</t>
  </si>
  <si>
    <t>Det kontrollerade värdet stämmer inte:</t>
  </si>
  <si>
    <t>Tiedon ajankohdan tarkistus</t>
  </si>
  <si>
    <t>Raportointipäivämäärän tarkistus</t>
  </si>
  <si>
    <t>Checking of reporting date.</t>
  </si>
  <si>
    <t>Tarkistuslaskennassa havaittiin seuraavat virheet (ks. myös InputErrors-sivu):</t>
  </si>
  <si>
    <t>Kyllä</t>
  </si>
  <si>
    <t>Ja</t>
  </si>
  <si>
    <t>Yes</t>
  </si>
  <si>
    <t>Ei</t>
  </si>
  <si>
    <t>Nej</t>
  </si>
  <si>
    <t>No</t>
  </si>
  <si>
    <t>Tarkistus ei täsmää:</t>
  </si>
  <si>
    <t>CheckCriteria</t>
  </si>
  <si>
    <t>Tarkistus1</t>
  </si>
  <si>
    <t>Tarkistus1_true</t>
  </si>
  <si>
    <t>Tarkistus1_false</t>
  </si>
  <si>
    <t>Tarkistus2</t>
  </si>
  <si>
    <t>Tarkistus2_true</t>
  </si>
  <si>
    <t>Tarkistus2_false</t>
  </si>
  <si>
    <t>Tarkistus3</t>
  </si>
  <si>
    <t>Tarkistus3_true</t>
  </si>
  <si>
    <t>Text kan inte matas in i de numeriska fälten!</t>
  </si>
  <si>
    <t>Do not enter any textual data in value field.</t>
  </si>
  <si>
    <t>Syötön tarkistus</t>
  </si>
  <si>
    <t>Kontroll av inmatningen</t>
  </si>
  <si>
    <t>Checking of input data.</t>
  </si>
  <si>
    <t>Syöttämäsi tieto ei kelpaa!</t>
  </si>
  <si>
    <t>Raportointivaluutan tarkistus</t>
  </si>
  <si>
    <t>Kontroll av rapporteringsvalutan</t>
  </si>
  <si>
    <t>Checking of reporting currency.</t>
  </si>
  <si>
    <t>Haluatko tallettaa raportin virheistä huolimatta?</t>
  </si>
  <si>
    <t>Vill du spara rapporten trots att den innehåller fel?</t>
  </si>
  <si>
    <t>Do you wish to save the report despite errors?</t>
  </si>
  <si>
    <t>Är detta en korrigering av en rapport som redan tidigare sänts till Finansinspektionen?</t>
  </si>
  <si>
    <t>Täyttämättömät taulukot</t>
  </si>
  <si>
    <t>Tables left blank</t>
  </si>
  <si>
    <t>Seuraaviin taulukoihin ei ole tallennettu mitään:</t>
  </si>
  <si>
    <t>Onko tiedot jätetty tarkoituksellisesti raportoimatta tästä syystä?</t>
  </si>
  <si>
    <t>Kyllä, tallenna raportti</t>
  </si>
  <si>
    <t>Ja, spara rapporten</t>
  </si>
  <si>
    <t>Ei, palaa tietojen tallennukseen</t>
  </si>
  <si>
    <t>Nej, tillbaka till inmatning av data</t>
  </si>
  <si>
    <t>Import report</t>
  </si>
  <si>
    <t>Clear table input</t>
  </si>
  <si>
    <t>Print all</t>
  </si>
  <si>
    <t>Save workbook</t>
  </si>
  <si>
    <t>Tyhjennä työkirja</t>
  </si>
  <si>
    <t>Spara FI-rapporten</t>
  </si>
  <si>
    <t>Tulosta kaikki</t>
  </si>
  <si>
    <t>Tallenna työkirja</t>
  </si>
  <si>
    <t>Töm arbetsboken</t>
  </si>
  <si>
    <t>Skriv ut allt</t>
  </si>
  <si>
    <t>Spara arbetsboken</t>
  </si>
  <si>
    <t>Tuo raportti</t>
  </si>
  <si>
    <t>Raportoijan yksilöintitunnuksen tyyppi</t>
  </si>
  <si>
    <t>Raportoijan yksilöintitunnus</t>
  </si>
  <si>
    <t>1234567</t>
  </si>
  <si>
    <t>VARCHAR</t>
  </si>
  <si>
    <t>CHAR(1)</t>
  </si>
  <si>
    <t>Systeemitunnus</t>
  </si>
  <si>
    <t>CHAR(3)</t>
  </si>
  <si>
    <t>CHAR(8)</t>
  </si>
  <si>
    <t>Raportointipäivä</t>
  </si>
  <si>
    <t>Tiedon ajankohta</t>
  </si>
  <si>
    <t>Raportointijakson pituus, raportointifrekvenssi</t>
  </si>
  <si>
    <t>Tapahtumakoodi</t>
  </si>
  <si>
    <t>DECIMAL</t>
  </si>
  <si>
    <t>Raportointivaluutta</t>
  </si>
  <si>
    <t>Rivino</t>
  </si>
  <si>
    <t>Tiedonantajatasot:</t>
  </si>
  <si>
    <t>Vastaustarkkuus:</t>
  </si>
  <si>
    <t>Frekvenssi:</t>
  </si>
  <si>
    <t>Voimaantulo:</t>
  </si>
  <si>
    <t>Tiedonantajataso</t>
  </si>
  <si>
    <t>Taulukkotunnus</t>
  </si>
  <si>
    <t>Rivitunnus</t>
  </si>
  <si>
    <t>Saraketunnus</t>
  </si>
  <si>
    <t>Raportoinnin yleistiedot:</t>
  </si>
  <si>
    <t>Kieli/Språk/Language:</t>
  </si>
  <si>
    <t>Raportoija:</t>
  </si>
  <si>
    <t>Tiedonantajataso:</t>
  </si>
  <si>
    <t>Yksilöintitunnuksen tyyppi:</t>
  </si>
  <si>
    <t>Yksilöintitunnus:</t>
  </si>
  <si>
    <t>Raportointipvm: (vvvvkkpp)</t>
  </si>
  <si>
    <t>Tiedon ajankohta: (vvvvkkpp)</t>
  </si>
  <si>
    <t>Tapahtumakoodi (1 = ensitieto, 2 = korjaustieto)</t>
  </si>
  <si>
    <t>Raportointivaluutta:</t>
  </si>
  <si>
    <t>EUR</t>
  </si>
  <si>
    <t>Kielet</t>
  </si>
  <si>
    <t>Suomi</t>
  </si>
  <si>
    <t>Svenska</t>
  </si>
  <si>
    <t>English</t>
  </si>
  <si>
    <t>Arvo</t>
  </si>
  <si>
    <t>Ruotsi</t>
  </si>
  <si>
    <t>Englanti</t>
  </si>
  <si>
    <t>Allmänna uppgifter:</t>
  </si>
  <si>
    <t>General data:</t>
  </si>
  <si>
    <t>Type of reporting institution:</t>
  </si>
  <si>
    <t>Reporting date: (yyyymmdd)</t>
  </si>
  <si>
    <t>Reporting period: (yyyymmdd)</t>
  </si>
  <si>
    <t>Function code (1 = new entry,  2 = revised entry)</t>
  </si>
  <si>
    <t>Reporting currency:</t>
  </si>
  <si>
    <t>Svarsnoggrannhet:</t>
  </si>
  <si>
    <t>Valid from:</t>
  </si>
  <si>
    <t>Version:</t>
  </si>
  <si>
    <t>Frekvens:</t>
  </si>
  <si>
    <t>Inlämningstid:</t>
  </si>
  <si>
    <t>Radnr</t>
  </si>
  <si>
    <t>Row no.</t>
  </si>
  <si>
    <t>cno.</t>
  </si>
  <si>
    <t>SU</t>
  </si>
  <si>
    <t>TKRaportti</t>
  </si>
  <si>
    <t>SPRataRaportti</t>
  </si>
  <si>
    <t>Taulukkotyyppi</t>
  </si>
  <si>
    <t>R</t>
  </si>
  <si>
    <t>Importera rapport</t>
  </si>
  <si>
    <t>Arvo-alueelle ei voi syöttää tekstitietoa!</t>
  </si>
  <si>
    <t>Yleistiedot-sivu</t>
  </si>
  <si>
    <t>Kieli/Språk/Language</t>
  </si>
  <si>
    <t>Tiedonantajaryhmän tunnus; valmiiksi kiinnitetty. Ei muutettavissa.</t>
  </si>
  <si>
    <t>Valmiiksi kiinnitetty. Ei muutettavissa.</t>
  </si>
  <si>
    <t>Raportin laadintapäivämäärä.</t>
  </si>
  <si>
    <t>Ajankohta (päivämäärä), jolta tiedot raportoidaan. Päivä-tieto (pp) oltava kuukauden viimeinen päivä.</t>
  </si>
  <si>
    <t>Tapahtumakoodi (1=Ensitieto, 2= Korjaustieto)</t>
  </si>
  <si>
    <t>Raportoitavien tietojen tapahtuman luonne. Uuden ajankohdan ollessa kyseessä, käytetään aina</t>
  </si>
  <si>
    <t>koodia 1 (Ensitieto). Ilmoitettaessa jo aiemmin raportoidun ajankohdan tietoja uudelleen, käytetään</t>
  </si>
  <si>
    <t>koodia 2 (Korjaustieto).</t>
  </si>
  <si>
    <t>Painonapit:</t>
  </si>
  <si>
    <t>Tietojen palautus raportilta (tietuekuvauksen mukainen ASCII-tiedosto) työkirja-</t>
  </si>
  <si>
    <t>taulukoiden sivuille. Huom. TallennaRaportti-toiminto tekee em. kaltaisen</t>
  </si>
  <si>
    <t>ASCII-tiedoston, joka on siis noudettavissa takaisin lomakkeistoon. Ohjelma</t>
  </si>
  <si>
    <t>alustaa työkirjan lomakesivut ennen tietojen täyttöä, jolloin mahdolliset vanhat</t>
  </si>
  <si>
    <t xml:space="preserve">tiedot lomakkeilta poistetaan. </t>
  </si>
  <si>
    <t>Tietojen tyhjennys työkirjataulukoiden täyttökentistä. Ei koske kaavatietoja.</t>
  </si>
  <si>
    <t>Työkirjan tallennus Excel-muotoon.</t>
  </si>
  <si>
    <t>Tietojen tallennus tietuekuvauksen mukaiseen ASCII-tiedostoon niiltä taulukkosivuilta,</t>
  </si>
  <si>
    <t>joissa tietoja syötetty.</t>
  </si>
  <si>
    <t>Raportin tallennuksen jälkeen käynnistyy automaatisesti raportin salaustoiminto.</t>
  </si>
  <si>
    <t>Sida för allmänna uppgifter</t>
  </si>
  <si>
    <t>Uppgiftslämnarnivå:</t>
  </si>
  <si>
    <t>Kod för rapportörkategorin fastslagen. Kan inte ändras.</t>
  </si>
  <si>
    <t>Typ av ID-kod:</t>
  </si>
  <si>
    <t>Fastslaget. Kan inte ändras.</t>
  </si>
  <si>
    <t xml:space="preserve">ID-kod: </t>
  </si>
  <si>
    <t>Rapportdag: (ååååmmdd)</t>
  </si>
  <si>
    <t>Datum när uppgiftslämnaren sammanställde uppgifterna.</t>
  </si>
  <si>
    <t>Rapportperiod: (ååååmmdd).</t>
  </si>
  <si>
    <t>Rapportperiod (datum) för  uppgifterna. Med dag (dd) avses månadens sista dag.</t>
  </si>
  <si>
    <t>Funktionskod (1=Ny uppgift, 2= Korrigering)</t>
  </si>
  <si>
    <t>Typ av uppgifter som rapporteras. När det är fråga om en ny period används alltid</t>
  </si>
  <si>
    <t xml:space="preserve">kod 1 (ny uppgift). Om uppgifter som gäller en tidigare rapporterad period </t>
  </si>
  <si>
    <t>rapporteras på nytt används kod 2 (korrigering).</t>
  </si>
  <si>
    <t>Knappar:</t>
  </si>
  <si>
    <t>Hämtar rapportuppgifterna (ASCII-fil enligt postbeskrivningen i anv. för elektronisk rapportering)</t>
  </si>
  <si>
    <t>till blankettsidorna i arbetsboken. Obs! Funktionen Spara rapporten genererar alltså</t>
  </si>
  <si>
    <t>en ASCII-fil, vars data kan hämtas tillbaka till blanketterna. Programmet</t>
  </si>
  <si>
    <t>initierar arbetsbokens blankettsidor innan uppgifterna börjar registreras och ev. gamla</t>
  </si>
  <si>
    <t>uppgifter raderas därför från blanketterna. En kontrollfråga ställs före raderingen.</t>
  </si>
  <si>
    <t>Tömmer uppgifter från blanketternas rapportfält. Gäller inte formler.</t>
  </si>
  <si>
    <t>Sparar arbetsboken i Excel-format.</t>
  </si>
  <si>
    <t xml:space="preserve">De blanketter i vilka uppgifter har skrivits in sparas i en ASCII-fil  </t>
  </si>
  <si>
    <t>som överensstämmer med postbeskrivningen.</t>
  </si>
  <si>
    <t>Då rapporten sparats startar krypteringen av rapporten automatiskt.</t>
  </si>
  <si>
    <t>Annettu</t>
  </si>
  <si>
    <t>Korvaa</t>
  </si>
  <si>
    <t>-</t>
  </si>
  <si>
    <t>Voimassa</t>
  </si>
  <si>
    <t>30 pankkipäivää</t>
  </si>
  <si>
    <t>Tno</t>
  </si>
  <si>
    <t>05</t>
  </si>
  <si>
    <t>10</t>
  </si>
  <si>
    <t>15</t>
  </si>
  <si>
    <t>20</t>
  </si>
  <si>
    <t>25</t>
  </si>
  <si>
    <t>30</t>
  </si>
  <si>
    <t>35</t>
  </si>
  <si>
    <t>sp_FileFormatSheet</t>
  </si>
  <si>
    <t>Tietuemuoto1</t>
  </si>
  <si>
    <t>CHAR(7) tai CHAR(8)</t>
  </si>
  <si>
    <t>Tarkistusmerkki</t>
  </si>
  <si>
    <t>1.1.2009</t>
  </si>
  <si>
    <t>Raportointistandardi:</t>
  </si>
  <si>
    <t>1000 EUR / %-tiedot kaksi desim.</t>
  </si>
  <si>
    <t>Taulukko</t>
  </si>
  <si>
    <t>Tiedot toimitetaan:</t>
  </si>
  <si>
    <t xml:space="preserve">Määrittelyistä vastaa: </t>
  </si>
  <si>
    <t>Versio:</t>
  </si>
  <si>
    <t>ID-kod:</t>
  </si>
  <si>
    <t>Submit data to:</t>
  </si>
  <si>
    <t>Deadline:</t>
  </si>
  <si>
    <t>För definitionerna svarar:</t>
  </si>
  <si>
    <t>Täytettyjen taulukoiden tulostus oletuskirjoittimelle.</t>
  </si>
  <si>
    <t>Skriver ut ifyllda blankettsidorna.</t>
  </si>
  <si>
    <t>Tallenna raportti</t>
  </si>
  <si>
    <t>Spara rapporten</t>
  </si>
  <si>
    <t>Numero</t>
  </si>
  <si>
    <t>Tarkistuskommentti</t>
  </si>
  <si>
    <t>Tarkistuskaava</t>
  </si>
  <si>
    <t>Avaintarkistus(=1)</t>
  </si>
  <si>
    <t>Tarkistuskaava_Excel</t>
  </si>
  <si>
    <t>Tarkistus_vasen</t>
  </si>
  <si>
    <t>Operandi</t>
  </si>
  <si>
    <t>Tarkistus_oikea</t>
  </si>
  <si>
    <t>Reporting institution:</t>
  </si>
  <si>
    <t>RPISTatus</t>
  </si>
  <si>
    <t>Uppgiftslämnarkategori:</t>
  </si>
  <si>
    <t>Rapportperiod: (ååååmmdd)</t>
  </si>
  <si>
    <t>Funktionskod (1 = första rapport, 2 = korrigering)</t>
  </si>
  <si>
    <t>Rapportvaluta:</t>
  </si>
  <si>
    <t>Till Finansinspektionen</t>
  </si>
  <si>
    <t>Inom 30 bankdagar</t>
  </si>
  <si>
    <t>Ersätter</t>
  </si>
  <si>
    <t>Rapporteringsstandard:</t>
  </si>
  <si>
    <t>Uppgiftslämnarkategorier:</t>
  </si>
  <si>
    <t>Knr</t>
  </si>
  <si>
    <t>Finanssivalvonnalle</t>
  </si>
  <si>
    <t>Onko kyse muutoksesta jo aikaisemmin Finanssivalvonnalle lähetettyyn raporttiin?</t>
  </si>
  <si>
    <t>FINANSSIVALVONTA</t>
  </si>
  <si>
    <t>FINANSINSPEKTIONEN</t>
  </si>
  <si>
    <t>FIN-FSA</t>
  </si>
  <si>
    <t>Nämä taulukot saa jättää täyttämättä vain, jos raportoitavaa ei ole!</t>
  </si>
  <si>
    <t>Tarkistus</t>
  </si>
  <si>
    <t>Kontroll</t>
  </si>
  <si>
    <t>Checking</t>
  </si>
  <si>
    <t>Ei löytynyt yhtään talletettavaa raporttia kyseiseltä ajankohdalta!</t>
  </si>
  <si>
    <t>Tallenna Fiva-raportti</t>
  </si>
  <si>
    <t>Raportin tallennusta ei voida tehdä!</t>
  </si>
  <si>
    <t>Rapporten kan inte sparas!</t>
  </si>
  <si>
    <t>The report cannot be saved!</t>
  </si>
  <si>
    <t>Neljännesvuosittain</t>
  </si>
  <si>
    <t>Valuutta:</t>
  </si>
  <si>
    <t>AFN</t>
  </si>
  <si>
    <t>CHAR(7)</t>
  </si>
  <si>
    <t>CHAR(2)</t>
  </si>
  <si>
    <t>VARCHAR(8)</t>
  </si>
  <si>
    <t>8</t>
  </si>
  <si>
    <t>9</t>
  </si>
  <si>
    <t>CheckItem</t>
  </si>
  <si>
    <t>1.0.1</t>
  </si>
  <si>
    <t>Valitse</t>
  </si>
  <si>
    <t>I kontrollräkningen upptäcktes följande fel (se även sidan InputErrors):</t>
  </si>
  <si>
    <t>Icke ifyllda tabeller</t>
  </si>
  <si>
    <t>No, return to entry of data</t>
  </si>
  <si>
    <t>Yes, save report</t>
  </si>
  <si>
    <t>Följande tabeller är icke ifyllda:</t>
  </si>
  <si>
    <t xml:space="preserve">No data entered in the following tables: </t>
  </si>
  <si>
    <t>Dessa tabeller får lämnas oifyllda endast om inget finns att rapportera!</t>
  </si>
  <si>
    <t>These tables may be left blank only if there is nothing to report!</t>
  </si>
  <si>
    <t>Har rapporteringen av data med avsikt lämnats ogjord av detta skäl?</t>
  </si>
  <si>
    <t>Have data deliberately been left unreported for this reason?</t>
  </si>
  <si>
    <t>SWIFT-koodi ei täsmää maakoodiin</t>
  </si>
  <si>
    <t>Conflict between SWIFT and country code</t>
  </si>
  <si>
    <t>Vastapuolitunnuksen tyyppi</t>
  </si>
  <si>
    <t>Vastapuolen kotivaltio</t>
  </si>
  <si>
    <t>Motpartens hemland</t>
  </si>
  <si>
    <t>Counterparty home country</t>
  </si>
  <si>
    <t>Asiakastunnuksen tyyppi ei kelpaa!</t>
  </si>
  <si>
    <t>Asiakastunnus ei kelpaa!</t>
  </si>
  <si>
    <t>Kundkoden godkänns ej!</t>
  </si>
  <si>
    <t>Nimi ei kelpaa tai maakoodi puuttuu!</t>
  </si>
  <si>
    <t>Name not accepted or country code is missing!</t>
  </si>
  <si>
    <t>Virheellinen henkilötunnuksen pituus, po. 11!</t>
  </si>
  <si>
    <t>Fel längd på personbeteckningen, bör vara 11!</t>
  </si>
  <si>
    <t>Error in length of the social security code, should be 11 characters.</t>
  </si>
  <si>
    <t>Virheellinen vuosisataerotinmerkki, po. +/-/A!</t>
  </si>
  <si>
    <t>Fel skiljetecken för århundrade, bör vara +/-/A!</t>
  </si>
  <si>
    <t>Error in century identifier, should be +/-/A.</t>
  </si>
  <si>
    <t>Virheellinen syntymäaika!</t>
  </si>
  <si>
    <t>Felaktig födelsetid!</t>
  </si>
  <si>
    <t>Error in date of birth.</t>
  </si>
  <si>
    <t>Muotovirhe henkilötunnuksessa!</t>
  </si>
  <si>
    <t>Formfel i personbeteckningen!</t>
  </si>
  <si>
    <t>Error in form of social security code.</t>
  </si>
  <si>
    <t>Virheellinen henkilötunnus!</t>
  </si>
  <si>
    <t>Felaktig personbeteckning!</t>
  </si>
  <si>
    <t>Error in social security code.</t>
  </si>
  <si>
    <t>Ohjelmavirhe henkilötunnuksen tarkistuksessa!</t>
  </si>
  <si>
    <t>Programfel i kontrollen av personbeteckningen!</t>
  </si>
  <si>
    <t>Tarkista tunnukset!</t>
  </si>
  <si>
    <t>Kontrollera koder!</t>
  </si>
  <si>
    <t>Check codes!</t>
  </si>
  <si>
    <t>Tarkista nimet!</t>
  </si>
  <si>
    <t>Kontrollera namn!</t>
  </si>
  <si>
    <t>Check names!</t>
  </si>
  <si>
    <t>Counterchecked figures do not tally:</t>
  </si>
  <si>
    <t>Sallitut arvot:</t>
  </si>
  <si>
    <t>Valid values:</t>
  </si>
  <si>
    <t>Vastapuolitunnuksen tyyppi ei kelpaa!</t>
  </si>
  <si>
    <t>Vastapuolitunnus ei kelpaa! Pituus: &gt;=8 ja &lt;=11.</t>
  </si>
  <si>
    <t>Vastapuolitunnus ei kelpaa! Pituus: &gt;=4 ja &lt;=11.</t>
  </si>
  <si>
    <t>Y-tunnus annetaan ilman tarkistusmerkkiä erottavaa väliviivaa.</t>
  </si>
  <si>
    <t>FO-numret ges utan det bindestreck som avskiljer kontrolldelen.</t>
  </si>
  <si>
    <t>Virheellinen Y-tunnus!</t>
  </si>
  <si>
    <t xml:space="preserve">Tarkistus käynnissä </t>
  </si>
  <si>
    <t xml:space="preserve">Kontrollerar </t>
  </si>
  <si>
    <t>Checking in progress...</t>
  </si>
  <si>
    <t xml:space="preserve">Issued </t>
  </si>
  <si>
    <t>Supersedes</t>
  </si>
  <si>
    <t>Daterad</t>
  </si>
  <si>
    <t>Reporting standard:</t>
  </si>
  <si>
    <t>Välj</t>
  </si>
  <si>
    <t>Choose</t>
  </si>
  <si>
    <t>Save FIN-FSA report</t>
  </si>
  <si>
    <t>Tallenna Tilastokeskus-raportti</t>
  </si>
  <si>
    <t>Spara SC-rapporten</t>
  </si>
  <si>
    <t>Save Statistics Finland report</t>
  </si>
  <si>
    <t>Rapportör:</t>
  </si>
  <si>
    <t>ID-typ:</t>
  </si>
  <si>
    <t>Type of identifier:</t>
  </si>
  <si>
    <t>Identifier:</t>
  </si>
  <si>
    <t>Rapportdatum: (ååååmmdd)</t>
  </si>
  <si>
    <t>To the Financial Supervisory Authority</t>
  </si>
  <si>
    <t>In 30 business days</t>
  </si>
  <si>
    <t xml:space="preserve">1000 EUR/procenttal med två decimaler </t>
  </si>
  <si>
    <t>EUR 1000/percentages rounded to two decimal places</t>
  </si>
  <si>
    <t>Reporting frequency:</t>
  </si>
  <si>
    <t>Data accuracy:</t>
  </si>
  <si>
    <t>Gäller från:</t>
  </si>
  <si>
    <t>Gäller från</t>
  </si>
  <si>
    <t>Valid from</t>
  </si>
  <si>
    <t>Reporting institutions:</t>
  </si>
  <si>
    <t>Following errors revealed in calculation check (see also InputErrors sheet):</t>
  </si>
  <si>
    <t>Kontroll av rapportperiod</t>
  </si>
  <si>
    <t>Is this a revision of a report submitted earlier to FIN-FSA?</t>
  </si>
  <si>
    <t>Konflikt mellan SWIFT-kod och landskod</t>
  </si>
  <si>
    <t>ID-typ för motparten</t>
  </si>
  <si>
    <t>Type of counterparty's identifier</t>
  </si>
  <si>
    <t>ID-typen för kunden godkänns ej!</t>
  </si>
  <si>
    <t>Type of customer's identifier not accepted!</t>
  </si>
  <si>
    <t>Customer's identifier not accepted!</t>
  </si>
  <si>
    <t>Namnet godkänns ej eller landskod saknas!</t>
  </si>
  <si>
    <t>Program error in checking of social security code.</t>
  </si>
  <si>
    <t>9  SWIFT -tunnus</t>
  </si>
  <si>
    <t>9 SWIFT-kod</t>
  </si>
  <si>
    <t>9 SWIFT code</t>
  </si>
  <si>
    <t>Tillåtna värden:</t>
  </si>
  <si>
    <t>ID-typen för motparten godkänns ej!</t>
  </si>
  <si>
    <t>Type of counterparty's identifier not accepted!</t>
  </si>
  <si>
    <t>ID-koden för motparten godkänns ej! Längd bör vara &gt;=8 och &lt;=11.</t>
  </si>
  <si>
    <t xml:space="preserve">Counterparty's identifier not accepted! Lenght should be &gt;=8 and &lt;=11. </t>
  </si>
  <si>
    <t>ID-koden för motparten godkänns ej! Längden bör vara &gt;=4 och &lt;=11.</t>
  </si>
  <si>
    <t xml:space="preserve">Counterparty's identifier not accepted! Lenght should be &gt;=4 and &lt;=11. </t>
  </si>
  <si>
    <t>Checking of reporting period.</t>
  </si>
  <si>
    <t>Kontroll av rapportdatum</t>
  </si>
  <si>
    <t>Enter business ID without hyphen separating final control digit.</t>
  </si>
  <si>
    <t>Felaktigt FO-nummer</t>
  </si>
  <si>
    <t>Error in business ID!</t>
  </si>
  <si>
    <t>Ingen rapport hittades för rapportperioden!</t>
  </si>
  <si>
    <t>There is nothing to report for the reporting period!</t>
  </si>
  <si>
    <t>Currency:</t>
  </si>
  <si>
    <t>Valuta:</t>
  </si>
  <si>
    <t>Poista lomake</t>
  </si>
  <si>
    <t>Radera tabellen</t>
  </si>
  <si>
    <t>Delete form.</t>
  </si>
  <si>
    <t>Oletko varma, että haluat poistaa tämän lomakesivun (</t>
  </si>
  <si>
    <t>Är du säker på att du vill radera sidan (</t>
  </si>
  <si>
    <t>Are you sure that you want to delete this form page? (</t>
  </si>
  <si>
    <t>Lomakesivun poisto</t>
  </si>
  <si>
    <t>Radering av sidan</t>
  </si>
  <si>
    <t>Deletion of form page.</t>
  </si>
  <si>
    <t>General information page</t>
  </si>
  <si>
    <t>General information on reporting</t>
  </si>
  <si>
    <t>Selection of language used in filling the form (Finnish, Swedish, English).</t>
  </si>
  <si>
    <t>Reporting institution type:</t>
  </si>
  <si>
    <t>Code for reporting institution type; fixed in advance. Cannot be changed.</t>
  </si>
  <si>
    <t>Type of identification code:</t>
  </si>
  <si>
    <t>Fixed in advance. Cannot be changed.</t>
  </si>
  <si>
    <t>Identification code:</t>
  </si>
  <si>
    <t>Date when report was created.</t>
  </si>
  <si>
    <t>Last day in data set: (yyyymmdd)</t>
  </si>
  <si>
    <t>Date, the situation on which is described in the report. Date data (dd) must be the last day of the month.</t>
  </si>
  <si>
    <t>Entry code (1=Data reported for the first time, 2=correction)</t>
  </si>
  <si>
    <t>Nature of the data reported. Whenever a new date is concerned, the code 1</t>
  </si>
  <si>
    <t>(data reported for the first time) is used. When data from a previously reported date is given,</t>
  </si>
  <si>
    <t>the code 2 (correction) is used.</t>
  </si>
  <si>
    <t>Buttons:</t>
  </si>
  <si>
    <t>Restore report</t>
  </si>
  <si>
    <t>Restores data from the report (ASCII file in accordance with the record decription) to the pages</t>
  </si>
  <si>
    <t>of the workbook tables. Note: the Save Report function creates an ASCII file referred to above</t>
  </si>
  <si>
    <t>which can thus be retrieved back to the set of forms. The program formats the form pages</t>
  </si>
  <si>
    <t>of the workbook before data is filled in, and possible old data is then cleared from the forms.</t>
  </si>
  <si>
    <t>Clear workbook</t>
  </si>
  <si>
    <t>Clears data from workbook table fields. Does not apply to formula data.</t>
  </si>
  <si>
    <t>Prints Table at default printer if data has been inserted in the table.</t>
  </si>
  <si>
    <t>Saves the workbook in Excel format.</t>
  </si>
  <si>
    <t>Saves data into an ASCII file in accordance with the record description from table pages</t>
  </si>
  <si>
    <t>where data has been inserted.</t>
  </si>
  <si>
    <t>After the report is saved, the report encryption function commences automatically.</t>
  </si>
  <si>
    <t>Tiedoista vastaavan yhteystiedot:</t>
  </si>
  <si>
    <t>Nimi:</t>
  </si>
  <si>
    <t>Sähköpostiosoite:</t>
  </si>
  <si>
    <t>Puhelinnumero:</t>
  </si>
  <si>
    <t>VARCHAR(6)</t>
  </si>
  <si>
    <t>Nimi</t>
  </si>
  <si>
    <t>VARCHAR(255)</t>
  </si>
  <si>
    <t>PuhelinNumero</t>
  </si>
  <si>
    <t>Email</t>
  </si>
  <si>
    <t>Tyokirjaversio</t>
  </si>
  <si>
    <t>VARCHAR(50)</t>
  </si>
  <si>
    <t>Tietuemuoto8</t>
  </si>
  <si>
    <t>A3:A3</t>
  </si>
  <si>
    <t>HEADER</t>
  </si>
  <si>
    <t>E-postadress:</t>
  </si>
  <si>
    <t>E-mail address:</t>
  </si>
  <si>
    <t>Telefonnummer:</t>
  </si>
  <si>
    <t>Namn:</t>
  </si>
  <si>
    <t>Name:</t>
  </si>
  <si>
    <t>Responsible Officer Contact Information:</t>
  </si>
  <si>
    <t>Handläggarens kontaktinformation:</t>
  </si>
  <si>
    <t>40</t>
  </si>
  <si>
    <t>Header</t>
  </si>
  <si>
    <t>TableTitleRow</t>
  </si>
  <si>
    <t>Raportoijan nimen tarkistus</t>
  </si>
  <si>
    <t>Raportoijan sähköpostiosoitteen tarkistus</t>
  </si>
  <si>
    <t>Raportoijan puhelinnumeron tarkistus</t>
  </si>
  <si>
    <t>Checking of name</t>
  </si>
  <si>
    <t>Soluosoite</t>
  </si>
  <si>
    <t>Kommentti</t>
  </si>
  <si>
    <t>Kommentti_RU</t>
  </si>
  <si>
    <t>Kommentti_EN</t>
  </si>
  <si>
    <t>VG01!H23</t>
  </si>
  <si>
    <t>Lainasaamiset:Omaisuusluokkaan kuuluvat saamiset sijoituslainoista. Sijoituslainalla tarkoitetaan vakuutuslaitoksen myöntämään velkasitoumukseen perustuvaa lainasaamista tai muuta saamista, jonka alkuperäinen erääntyminen on yli vuoden päässä.</t>
  </si>
  <si>
    <t>Lånefordringar: Till tillgångsklassen lånefordringar hör fordringar på placeringslån. Med placeringslån avses lånefordringar eller andra fordringar som grundar sig på skuldförbindelser som beviljats av försäkringsanstalter med en ursprunglig löptid över ett år.</t>
  </si>
  <si>
    <t>Loan assets: This asset category comprises investment loan assets. Investment loans are loan assets based on debt instruments issued by insurance institutions or other receivables whose original maturity is more than one year ahead in time.</t>
  </si>
  <si>
    <t>Haluatko nähdä soluun liittyvän ohjeen?</t>
  </si>
  <si>
    <t>Vill du se anvisningen som gäller cellen?</t>
  </si>
  <si>
    <t>Do you wish to see the cell instruction?</t>
  </si>
  <si>
    <t>Soluohje</t>
  </si>
  <si>
    <t>Cellanvisning</t>
  </si>
  <si>
    <t>Cell instruction</t>
  </si>
  <si>
    <t>Kontroll av rapportörens namn</t>
  </si>
  <si>
    <t>Kontroll av rapportörens e-postadress</t>
  </si>
  <si>
    <t>Kontroll av rapportörens telefonnummer</t>
  </si>
  <si>
    <t>Checking of phone number</t>
  </si>
  <si>
    <t>Checking of e-mail address</t>
  </si>
  <si>
    <t>Phone number:</t>
  </si>
  <si>
    <t>* Tällä ylätunnisteella merkittyihin teksteihin on kiinnitetty soluohje, jonka saa näkyviin hiiren oikealla painikkeella</t>
  </si>
  <si>
    <t>* Med detta sidhuvud förses märkta texter med en cellanvisning som fås fram genom att trycka på musen högerknapp</t>
  </si>
  <si>
    <t>* Using this header marked texts are equipped with a cell instruction that can be made visible by clicking the right mouse button</t>
  </si>
  <si>
    <t>15.4.2010</t>
  </si>
  <si>
    <t>Ryhmittymä yhteensä</t>
  </si>
  <si>
    <t>Oma pääoma oikaisujen jälkeen</t>
  </si>
  <si>
    <t>Pääomalainat - ei-innovatiiviset</t>
  </si>
  <si>
    <t>Pääomalainat - innovatiiviset</t>
  </si>
  <si>
    <t>Ylempiin toissijaisiin omiin varoihin luettavat lainainstrumentit</t>
  </si>
  <si>
    <t>Alempiin toissijaisiin omiin varoihin luettavat lainainstrumentit</t>
  </si>
  <si>
    <t>Omaisuuden käypien arvojen ja kirjanpitoarvojen positiivinen erotus siltä osin kuin sitä ei voida pitää poikkeuksellisena</t>
  </si>
  <si>
    <t>Muut vakuutushtiöiden toimintapääomaan luettavat erät</t>
  </si>
  <si>
    <t>Konsernitaseen liikearvo</t>
  </si>
  <si>
    <t>Osuus osakkuusyhtiön taseessa olevasta liikearvosta</t>
  </si>
  <si>
    <t>Konsernitaseen aineettomat hyödykkeet</t>
  </si>
  <si>
    <t>Osuus osakkuusyhtiön taseessa olevista aineettomista hyödykkeistä</t>
  </si>
  <si>
    <t>Maksamatta oleva voitonjako edelliseltä tilikaudelta</t>
  </si>
  <si>
    <t>Jaksotettu osuus tilikauden suunnitellusta ja julkistetusta osingonjakopolitiikan mukaisesta osingonjaosta</t>
  </si>
  <si>
    <t>Vain vakuutusalan omiin varoihin hyväksyttävät erät, kokonaismäärä taseessa</t>
  </si>
  <si>
    <t>Vain vakuutusalan omiin varoihin hyväksyttävät erät, omien varojen vähimmäismäärän kattamiseen käytetty määrä</t>
  </si>
  <si>
    <t>Ylempiin toissijaisiin omiin varoihin luettavat lainainstrumentit, kokonaismäärä taseessa</t>
  </si>
  <si>
    <t>Alempiin toissijaisiin omiin varoihin luettavat lainainstrumentit, kokonaismäärä taseessa</t>
  </si>
  <si>
    <t>Ylempiin toissijaisiin omiin varoihin luettavat lainainstrumentit, omien varojen vähimmäismäärän kattamiseen käytetty määrä</t>
  </si>
  <si>
    <t>Alempiin toissijaisiin omiin varoihin luettavat lainainstrumentit, omien varojen vähimmäismäärän kattamiseen käytetty määrä</t>
  </si>
  <si>
    <t>Siirtokelvottomat erät, taseessa</t>
  </si>
  <si>
    <t>Siirtokelvottomat erät, omien varojenvähimmäismäärän kattamiseen käytetty määrä</t>
  </si>
  <si>
    <t>Vähemmistöosuus, taseessa</t>
  </si>
  <si>
    <t>Vähemmistöosuus, omien varojen vähimmäismäärän kattamiseen käytetty määrä</t>
  </si>
  <si>
    <t>Rahoitustoimialan sääntöjen mukaan laskettu omien varojen vähimmäismäärä yhteensä</t>
  </si>
  <si>
    <t>Vakuutustoimialan sääntöjen mukaan laskettu toimintapääoman minimi yhteensä</t>
  </si>
  <si>
    <t>(PO &gt; 1,00)</t>
  </si>
  <si>
    <t>1. Ryhmittymän emoyrityksen konsernitaseen osoittama oman pääoman määrä</t>
  </si>
  <si>
    <t>RV</t>
  </si>
  <si>
    <t>RV01</t>
  </si>
  <si>
    <t>Oikaisut yhteensä</t>
  </si>
  <si>
    <t>9. Ryhmittymän omat varat</t>
  </si>
  <si>
    <t>11. Ryhmittymän vakavaraisuus (vähimmäismäärän ylittävät omat varat)</t>
  </si>
  <si>
    <t>12. Ryhmittymän vakavaraisuussuhdeluku (omat varat suhteessa omien varojen vähimmäismäärään)</t>
  </si>
  <si>
    <t>45</t>
  </si>
  <si>
    <t>50</t>
  </si>
  <si>
    <t>55</t>
  </si>
  <si>
    <t>60</t>
  </si>
  <si>
    <t>65</t>
  </si>
  <si>
    <t>I tasoitusmäärä</t>
  </si>
  <si>
    <t>II laskennalliset verosaamiset</t>
  </si>
  <si>
    <t>III eläkevastuun ylikate</t>
  </si>
  <si>
    <t>IV omaan pääomaan sisältyvät realisoitumattomat voitot, joita ei lueta omiin varoihin</t>
  </si>
  <si>
    <t>I yli 10 % omistukset ja sijoitukset toisiin rahoitusalan yrityksiin</t>
  </si>
  <si>
    <t>II muut omistukset ja sijoitukset toisiin rahoitusalan yrityksiin, joiden yhteismäärä ylittää 10 % konsernin omista varoista</t>
  </si>
  <si>
    <t>III yli 10 % omistukset ja sijoitukset toisiin vakuutusalan yrityksiin</t>
  </si>
  <si>
    <t>Tunnuksen tyyppi</t>
  </si>
  <si>
    <t>Tunnus</t>
  </si>
  <si>
    <t>Yrityksen nimi</t>
  </si>
  <si>
    <t>Yhtiön omat varat RavaL 18 §</t>
  </si>
  <si>
    <t>Ryhmittymän sisäinen pääoma</t>
  </si>
  <si>
    <t>Ryhmittymän sisäiset pääomalainat ja debentuurit</t>
  </si>
  <si>
    <t>Muut oikaisut</t>
  </si>
  <si>
    <t>Yhtiön oikaistut omat varat ryhmittymässä RavaA 4 § 3 mom.</t>
  </si>
  <si>
    <t>Siirtokelvottomat erät yli yhtiön oman vähimmäismäärän RavaL 20 § 3 mom.</t>
  </si>
  <si>
    <t>Omien varojen määrä ryhmittymässä RavaL 20 §</t>
  </si>
  <si>
    <t>Yhtiön omien varojen vähimmäismäärä RavaL 18 §</t>
  </si>
  <si>
    <t>Yhtiön omien varojen vähimmäismäärä ryhmittymässä RavaA 4 §</t>
  </si>
  <si>
    <t>Erotus = vakavaraisuus</t>
  </si>
  <si>
    <t>Johdossa oleva yhtiö</t>
  </si>
  <si>
    <t>Vähennys- ja yhteenlaskumenetelmä</t>
  </si>
  <si>
    <t>RV02</t>
  </si>
  <si>
    <t>Kohteen yksilöintitunnuksen tyyppi</t>
  </si>
  <si>
    <t>N: CHAR(1)</t>
  </si>
  <si>
    <t>x</t>
  </si>
  <si>
    <t>Kohteen yksilöintitunnus</t>
  </si>
  <si>
    <t>T: VARCHAR(40)</t>
  </si>
  <si>
    <t>k</t>
  </si>
  <si>
    <t>Kohteen nimi</t>
  </si>
  <si>
    <t>T: VARCHAR(100)</t>
  </si>
  <si>
    <t>0505</t>
  </si>
  <si>
    <t>0510</t>
  </si>
  <si>
    <t>0515</t>
  </si>
  <si>
    <t>0520</t>
  </si>
  <si>
    <t>0525</t>
  </si>
  <si>
    <t>J20:J20</t>
  </si>
  <si>
    <t>J21:J88</t>
  </si>
  <si>
    <t>Tietuemuoto2</t>
  </si>
  <si>
    <t>K20:W20</t>
  </si>
  <si>
    <t>Erotus vain rahoitustoimialalle hyväksyttävien omien varojen (+) osalta yli toimialan oman tarpeen (-) RavaL 20 § 2 mom.</t>
  </si>
  <si>
    <t>???</t>
  </si>
  <si>
    <t>Uppgifterna sänds till:</t>
  </si>
  <si>
    <t>Laadintaohjeita:</t>
  </si>
  <si>
    <t>ID-typ</t>
  </si>
  <si>
    <t>ID-kod</t>
  </si>
  <si>
    <t>Identifier</t>
  </si>
  <si>
    <t>Tämän rivin tietoja ei voi poistaa!</t>
  </si>
  <si>
    <t>Uppgifterna på denna rad kan ej tas bort!</t>
  </si>
  <si>
    <t>Data in this line cannot be deleted.</t>
  </si>
  <si>
    <t xml:space="preserve">Tarkistus </t>
  </si>
  <si>
    <t>Poistetaanko rivi?</t>
  </si>
  <si>
    <t>Vill du radera hela raden?</t>
  </si>
  <si>
    <t>Do you wish to delete the entire line?</t>
  </si>
  <si>
    <t>Syöttötiedon poisto</t>
  </si>
  <si>
    <t>Radering av inmatade data</t>
  </si>
  <si>
    <t>Deletion of input data.</t>
  </si>
  <si>
    <t>Poiston tarkistus</t>
  </si>
  <si>
    <t>Kontroll av raderingen</t>
  </si>
  <si>
    <t>Checking of deletion.</t>
  </si>
  <si>
    <t>Summakaavan luonti ei mahdollista: virhe rivi- tai sarakemäärityksessä!</t>
  </si>
  <si>
    <t>Summaformeln godkänns ej. Fel i rad- eller kolumndefinitionen!</t>
  </si>
  <si>
    <t>Creation of totals formula is not possible: error in line or column specification.</t>
  </si>
  <si>
    <t>Lisää rivi</t>
  </si>
  <si>
    <t>Infoga rad</t>
  </si>
  <si>
    <t>Insert line</t>
  </si>
  <si>
    <t>Poista rivi</t>
  </si>
  <si>
    <t>Radera rad</t>
  </si>
  <si>
    <t>Delete line</t>
  </si>
  <si>
    <t>Tunnuksen tyypin sallitut arvot ovat: 1 = Y-tunnus</t>
  </si>
  <si>
    <t>Type of identifier: 1 = business id</t>
  </si>
  <si>
    <t>En gång i kvartalet</t>
  </si>
  <si>
    <t>Konglomeratet totalt</t>
  </si>
  <si>
    <t>1. Beloppet av det egna kapitalet i koncernbalansräkningen för konglomeratets moderföretag</t>
  </si>
  <si>
    <t>I utjämningsbelopp</t>
  </si>
  <si>
    <t>II uppskjutna skattefordringar</t>
  </si>
  <si>
    <t>III överskott i pensionsåtagandet</t>
  </si>
  <si>
    <t>IV orealiserade vinster som ingår i eget kapital och som inte räknas till kapitalbasen</t>
  </si>
  <si>
    <t>I innehav och investeringar över 10 % i andra finansiella företag</t>
  </si>
  <si>
    <t>II övriga innehav och investeringar i andra finansiella företag som sammanlagt överstiger 10 % av koncernens kapitalbas</t>
  </si>
  <si>
    <t>III innehav och investeringar över 10 % i andra försäkringsföretag</t>
  </si>
  <si>
    <t>Justeringar totalt</t>
  </si>
  <si>
    <t>Eget kapital efter justeringar</t>
  </si>
  <si>
    <t>Kapitallån – icke innovativa</t>
  </si>
  <si>
    <t>Kapitallån – innovativa</t>
  </si>
  <si>
    <t>Låneinstrument som räknas in i övre supplementärt kapital</t>
  </si>
  <si>
    <t>Låneinstrument som räknas in i undre supplementärt kapital</t>
  </si>
  <si>
    <t>Skillnaden mellan tillgångarnas verkliga värden och bokföringsvärden om skillnaden är positiv, till den del skillnaden inte kan anses vara exceptionell</t>
  </si>
  <si>
    <t>Övriga poster som räknas till försäkringsbolagens verksamhetskapital</t>
  </si>
  <si>
    <t>Goodwill i koncernbalansräkningen</t>
  </si>
  <si>
    <t>Andel av goodwillen i intresseföretagets balansräkning</t>
  </si>
  <si>
    <t>Immateriella tillgångar i koncernbalansräkningen</t>
  </si>
  <si>
    <t>Andel av de immateriella tillgångarna i intresseföretagets balansräkning</t>
  </si>
  <si>
    <t>Obetald vinstutdelning från föregående räkenskapsperiod</t>
  </si>
  <si>
    <t>Periodiserad andel av räkenskapsperiodens vinstutdelning enligt den planerade och offentliggjorda utdelningspolicyn</t>
  </si>
  <si>
    <t>Poster som endast inom försäkringsbranschen godtas som kapitalbas, totalt i balansräkningen</t>
  </si>
  <si>
    <t>Poster som endast inom försäkringsbranschen godtas som kapitalbas, det belopp som använts för täckning av kapitalkravet</t>
  </si>
  <si>
    <t>Låneinstrument som räknas in i övre supplementärt kapital, totalt i balansräkningen</t>
  </si>
  <si>
    <t>Låneinstrument som räknas in i undre supplementärt kapital, totalt i balansräkningen</t>
  </si>
  <si>
    <t>Låneinstrument som räknas in i övre supplementärt kapital, det belopp som använts för täckning av kapitalkravet</t>
  </si>
  <si>
    <t>Låneinstrument som räknas in i undre supplementärt kapital, det belopp som använts för täckning av kapitalkravet</t>
  </si>
  <si>
    <t>Icke överlåtbara poster, i balansräkningen</t>
  </si>
  <si>
    <t>Icke överlåtbara poster, det belopp som använts för täckning av kapitalkravet</t>
  </si>
  <si>
    <t>Minoritetsandel, i balansräkningen</t>
  </si>
  <si>
    <t>Minoritetsandel, det belopp som använts för täckning av kapitalkravet</t>
  </si>
  <si>
    <t>9. Konglomeratets kapitalbas</t>
  </si>
  <si>
    <t>Det totala minimibeloppet av kapitalbasen som beräknats enligt reglerna för finansbranschen</t>
  </si>
  <si>
    <t>Det totala minimibeloppet av verksamhetskapitalet som beräknats enligt reglerna för försäkringsbranschen</t>
  </si>
  <si>
    <t>11. Konglomeratets kapitaltäckning (den kapitalbas som överstiger minimibeloppet)</t>
  </si>
  <si>
    <t>12. Konglomeratets kapitaltäckningsgrad (kapitalbasen i förhållande till minimibeloppet av kapitalbasen)</t>
  </si>
  <si>
    <t>Anvisningar för upprättande:</t>
  </si>
  <si>
    <t>Avräknings- och totalmetod</t>
  </si>
  <si>
    <t>Företagets kapitalbas FikoL 18 §</t>
  </si>
  <si>
    <t>Konglomeratets interna kapital</t>
  </si>
  <si>
    <t>Konglomeratets interna kapitallån och debentur</t>
  </si>
  <si>
    <t>Övriga justeringar</t>
  </si>
  <si>
    <t>Företagets justerade kapitalbas i konglomeratet FikoA 4 § 3 mom.</t>
  </si>
  <si>
    <t>Icke överlåtbara poster som överstiger minimibeloppet av företagets kapitalbas FikoL 20 § 3 mom.</t>
  </si>
  <si>
    <t>Beloppet av kapitalbasen i konglomeratet FikoL 20 §</t>
  </si>
  <si>
    <t>Minimibeloppet av företagets kapitalbas FikoL 18 §</t>
  </si>
  <si>
    <t>Minimibeloppet av företagets kapitalbas i konglomeratet FikoA 4 §</t>
  </si>
  <si>
    <t>Skillnad = kapitaltäckning</t>
  </si>
  <si>
    <t>Företagets namn</t>
  </si>
  <si>
    <t>Företaget i toppen av konglomeratet</t>
  </si>
  <si>
    <t>ID-typ: 1 = AS-signum</t>
  </si>
  <si>
    <t>Erotus vain vakuutustoimialalle hyväksyttävien omien varojen (+) osalta yli toimialan oman tarpeen (-) RavaL 20 § 2 mom.</t>
  </si>
  <si>
    <t>Skillnad för den del av kapitalbasen (+) som godtas endast inom försäkringsbranschen och som överskrider branschens egen behov (-) FikoL 20 § 2 mom.</t>
  </si>
  <si>
    <t>Skillnad för den del av kapitalbasen (+) som godtas endast inom finansbranschen och som överskrider branschens egen behov (-) FikoL 20 § 2 mom.</t>
  </si>
  <si>
    <t>E21:E88</t>
  </si>
  <si>
    <t>A21:C88</t>
  </si>
  <si>
    <t>4</t>
  </si>
  <si>
    <t>5</t>
  </si>
  <si>
    <t>6</t>
  </si>
  <si>
    <t>7</t>
  </si>
  <si>
    <t>Vakuutusalan arvostuseroihin (kohta 2) kohdistuva verovelka</t>
  </si>
  <si>
    <t>Skatteskuld som hänför sig till värderingsdifferenserna inom försäkringsbranschen (punkt 2)</t>
  </si>
  <si>
    <t>0530</t>
  </si>
  <si>
    <t>0535</t>
  </si>
  <si>
    <t>CheckType</t>
  </si>
  <si>
    <t>Astyypit</t>
  </si>
  <si>
    <t>Tunnuksen tyyppi ei kelpaa tai arvoalue on tyhjä!</t>
  </si>
  <si>
    <t>CheckCode</t>
  </si>
  <si>
    <t>CheckUniqueCodes</t>
  </si>
  <si>
    <t>CheckUniqueNames</t>
  </si>
  <si>
    <t>CheckName</t>
  </si>
  <si>
    <t>ID-typen godkänns ej eller numeriska fälten är tom!</t>
  </si>
  <si>
    <t>Type of identifier not accepted or value field is empty!</t>
  </si>
  <si>
    <t>Authority responsible for specifications:</t>
  </si>
  <si>
    <t>Palautuspäivä:</t>
  </si>
  <si>
    <t>28/29.2, 10.5, 10.8, 10.11</t>
  </si>
  <si>
    <t>Excel-tiedonkeruutyökirjan käyttöohje</t>
  </si>
  <si>
    <t>Manual för inrapporteringsprogrammet</t>
  </si>
  <si>
    <t>Instructions on Excel data collection workbook</t>
  </si>
  <si>
    <t>Rahoitus- ja vakuutusryhmittymän vakavaraisuus</t>
  </si>
  <si>
    <t>Finans- och försäkringskonglomeratets kapitaltäckning</t>
  </si>
  <si>
    <t>Konsolidointimenetelmä</t>
  </si>
  <si>
    <t>Konsolideringsmetod</t>
  </si>
  <si>
    <t>265, 266</t>
  </si>
  <si>
    <t>Lisätään RavaL 3 § ei-konserniyhtiöiden vaikutus</t>
  </si>
  <si>
    <t>Vähennetään RavaL 17 § muun toimialan tai pois-jätettyjen yhtiöiden vaikutus</t>
  </si>
  <si>
    <t>Vähennetään IFRS-tilinpäätöksen omaan pääomaan kirjatut erät, jotka eivät kelpaa omiin varoihin</t>
  </si>
  <si>
    <t>Vähennetään vakuutusyhtiöiden omasta pääomasta omaisuuden kirjanpitoarvojen ja käypien arvojen positiivinen erotus, jos ei kirjattu taseeseen</t>
  </si>
  <si>
    <t>Vähennetään taseeseen merkitsemättömät velkoihin rinnastettavat erät, joiden suoritusvelvollisuutta on pidettävä todennäköisenä</t>
  </si>
  <si>
    <t>Vähennetään vieraasta sitoumuksesta annetut pantit ja kiinnitykset</t>
  </si>
  <si>
    <t>Vähennetään johdannaissopimuksista koituva mahdollinen enimmäistappio</t>
  </si>
  <si>
    <t>Vähennykset muiden mahdollisesti vähennettävien erien osalta</t>
  </si>
  <si>
    <t>Vähennetään rahoitusalan omista varoista omistukset ei-ryhmittymään kuuluvien yhtiöiden osalta</t>
  </si>
  <si>
    <t>Vähennetään rahoitusalan luottoriskin kattamiseksi arvioitujen EL ja tulokseen kirjattujen arvonalennusten välinen erotus</t>
  </si>
  <si>
    <t>Vähennetään muut omiin varoihin kuulumattomat erät</t>
  </si>
  <si>
    <t>2. Kohdan 1. mukaisiin omiin varoihin sisältymättömät asianomaisten toimialakohtaisten säännösten mukaan omiin varoihin luettavat erät</t>
  </si>
  <si>
    <t>3. Liikearvo ja aineettomat hyödykkeet</t>
  </si>
  <si>
    <t>4. Voitonjako edelliseltä tilikaudelta ja suunniteltu voitonjako kuluvalta tilikaudelta</t>
  </si>
  <si>
    <t>5. Vain vakuutusalan omiin varoihin hyväksyttävistä eristä määrä, joka ylittää vakuutusalaan kuuluvien yritysten yhteenlasketun omien varojen vähimmäismäärän</t>
  </si>
  <si>
    <t>6. Ryhmittymän omiin varoihin hyväksyttäviin vakuutusalan tytär- ja omistusyhteysyritysten arvostuserohin kohdistuva verovelka</t>
  </si>
  <si>
    <t>7. Vain rahoitusalan omiin varoihin hyväksyttävistä eristä määrä, joka ylittää rahoitusalaan kuuluvien yritysten yhteenlasketun omien varojen vähimmäismäärän</t>
  </si>
  <si>
    <t>8. Sellaiset yrityskohtaiset omien varojen vähimmäismäärän ylittävät omien varojen erät, kuten vähemmistöosuus ja muut lain 20 §:n 3 momentissa tarkoitetut erät, joita ei voida käyttää ryhmittymän kuuluvien muiden yritysten tappioiden kattamiseen</t>
  </si>
  <si>
    <t>10. Ryhmittymän omien varojen vähimmäismäärä</t>
  </si>
  <si>
    <t>3. Goodwill och immateriella tillgångar</t>
  </si>
  <si>
    <t>4. Vinstutdelning från föregående räkenskapsperiod samt planerad vinstutdelning för löpande räkenskapsperiod</t>
  </si>
  <si>
    <t>5. Av de poster som endast inom försäkringsbranschen godtas som kapitalbas, det belopp som överstiger det sammanlagda minimibeloppet av kapitalbasen i företag som hör till försäkringsbranschen</t>
  </si>
  <si>
    <t>6. Skatteskuld som godtas som konglomeratets kapitalbas och som hänför sig till värderingsdifferenserna i fråga om dotter- och ägarintresseföretag inom försäkringsbranschen</t>
  </si>
  <si>
    <t>7. Av poster som endast inom finansbranschen godtas som kapitalbas, det belopp som överstiger det sammanlagda minimibeloppet av kapitalbasen i företag inom finansbranschen</t>
  </si>
  <si>
    <t>8. Sådana företagsspecifika kapitalbasposter som överstiger minimibeloppet av kapitalbasen, såsom minoritetsandel och övriga i FikoL 20 § 3 mom. avsedda poster som inte kan användas för att täcka förluster i andra företag som hör till konglomeratet</t>
  </si>
  <si>
    <t>10. Minimibeloppet av konglomeratets kapitalbas</t>
  </si>
  <si>
    <t>Inverkan av icke koncernföretag FikoL 3 § läggs till</t>
  </si>
  <si>
    <t>Inverkan av annan bransch eller utelämnade företag FikoL 17 § dras av</t>
  </si>
  <si>
    <t>Poster upptagna i eget kapital i IFRS-bokslutet som inte kan räknas till kapitalbasen dras av</t>
  </si>
  <si>
    <t>Från försäkringsbolagens eget kapital avdras den positiva skillnaden mellan tillgångarnas bokföringsvärden och verkliga värden, om den inte upptagits i balansräkningen</t>
  </si>
  <si>
    <t>Alla med skulder jämförbara poster som inte upptagits i balansräkningen och i fråga om vilka prestationsskyldigheten ska anses vara sannolik dras av</t>
  </si>
  <si>
    <t>Panter och inteckningar som ställts för främmande förbindelser dras av</t>
  </si>
  <si>
    <t>Eventuell maximal förlust till följd av derivatavtal dras av</t>
  </si>
  <si>
    <t>Avdrag för andra poster som eventuellt ska dras av</t>
  </si>
  <si>
    <t>Från finansbranschens kapitalbas avdras innehavet i de företag som inte hör till konglomeratet</t>
  </si>
  <si>
    <t>Poster som inte ingår i kapitalbasen dras av</t>
  </si>
  <si>
    <t>Skillnaden mellan EL beräknade för täckning av kreditrisken och nedskrivningarna upptagna i resultaträkningen dras av</t>
  </si>
  <si>
    <t>2. Poster som inte ingår i kapitalbasen enligt punkt 1, men som enligt branschspecifika bestämmelser skall räknas till kapitalbasen</t>
  </si>
  <si>
    <t>Ryhmittymän omistusosuus-%</t>
  </si>
  <si>
    <t>Konglomeratets ägarandel %</t>
  </si>
  <si>
    <t>Ei raportoitavaa</t>
  </si>
  <si>
    <t>EiRaportoitavaa</t>
  </si>
  <si>
    <t>VARCHAR(1)</t>
  </si>
  <si>
    <t>70</t>
  </si>
  <si>
    <t>75</t>
  </si>
  <si>
    <t>80</t>
  </si>
  <si>
    <t>85</t>
  </si>
  <si>
    <t>90</t>
  </si>
  <si>
    <t>95</t>
  </si>
  <si>
    <t>100</t>
  </si>
  <si>
    <t>0540</t>
  </si>
  <si>
    <t>0545</t>
  </si>
  <si>
    <t>0550</t>
  </si>
  <si>
    <t>0555</t>
  </si>
  <si>
    <t>0560</t>
  </si>
  <si>
    <t>0565</t>
  </si>
  <si>
    <t>0570</t>
  </si>
  <si>
    <t>0575</t>
  </si>
  <si>
    <t>0580</t>
  </si>
  <si>
    <t>0585</t>
  </si>
  <si>
    <t>0590</t>
  </si>
  <si>
    <t>0595</t>
  </si>
  <si>
    <t>05100</t>
  </si>
  <si>
    <t>05105</t>
  </si>
  <si>
    <t>05110</t>
  </si>
  <si>
    <t>05115</t>
  </si>
  <si>
    <t>05120</t>
  </si>
  <si>
    <t>05125</t>
  </si>
  <si>
    <t>105</t>
  </si>
  <si>
    <t>110</t>
  </si>
  <si>
    <t>115</t>
  </si>
  <si>
    <t>120</t>
  </si>
  <si>
    <t>125</t>
  </si>
  <si>
    <t>Taulukoiden sarakesäädöt</t>
  </si>
  <si>
    <t xml:space="preserve">Mikäli sarakkeen leveyttä halutaan muuttaa, se voidaan tehdä näppäinyhdistelmillä </t>
  </si>
  <si>
    <t>Vaihto + Ctrl + L   (levennys yhdellä yksiköllä) tai Vaihto + Ctrl + K (kavennus yhdellä</t>
  </si>
  <si>
    <t>yksiköllä). Huom. On tarkoitettu käytettäväksi vain tässä työkirjassa.</t>
  </si>
  <si>
    <t>Taulukkoikkunan jäädytys</t>
  </si>
  <si>
    <t>Taulukkoikkunan jäädytys valittuun soluun voidaan tehdä näppäinyhdistelmällä</t>
  </si>
  <si>
    <t>Vaihto + Ctrl + F. Jäädytyksen purku voidaan tehdä siirtämällä kohdistin A-sarakkeen johonkin</t>
  </si>
  <si>
    <t>soluun ja painamalla Vaihto + Ctrl + F. Huom. tarkoitettu käytettäväksi vain tässä työkirjassa.</t>
  </si>
  <si>
    <t>Täyttökielen valinta (suomi, ruotsi, englanti).</t>
  </si>
  <si>
    <t>Välj språk (finska, svenska, engelska).</t>
  </si>
  <si>
    <t>Kolumninställningar för tabellerna</t>
  </si>
  <si>
    <t>Kolumnbredden kan justeras med tangentkombinationen Shift + Ctrl + L (en enhet</t>
  </si>
  <si>
    <t>bredare) eller Shift + Ctrl + K (en enhet smalare). Märk att kombinationen är avsedd</t>
  </si>
  <si>
    <t>att användas endast i denna arbetsbok.</t>
  </si>
  <si>
    <t>Frysning av tabellfönster</t>
  </si>
  <si>
    <t>Använd tangentkombinationen Skift + Ctrl + F för att frysa ett tabellfönster i en utvald cell.</t>
  </si>
  <si>
    <t xml:space="preserve">Lås upp fönstret genom att ställa markören på en cell i A-kolumnen och trycka på Skift + Ctrl + F. </t>
  </si>
  <si>
    <t>Märk att detta snabbval är avsett att användas endast i denna arbetsbok.</t>
  </si>
  <si>
    <t>Save report</t>
  </si>
  <si>
    <t>Form column settings</t>
  </si>
  <si>
    <t>Column width adjustable using key combination Shift + Ctrl + L (one unit wider) or</t>
  </si>
  <si>
    <t>Shift + Ctrl + K (one unit narrower). The key combination is only available in this</t>
  </si>
  <si>
    <t>workbook.</t>
  </si>
  <si>
    <t>Form freezing</t>
  </si>
  <si>
    <t>Form freezing to chosen cell using key compination Shift + Ctrl + F. Unfreezing</t>
  </si>
  <si>
    <t>in column A using key compination Shift + Ctrl + F. The key combination is only available in</t>
  </si>
  <si>
    <t>this workbook.</t>
  </si>
  <si>
    <t>Inget att rapportera</t>
  </si>
  <si>
    <t>Nothing to report</t>
  </si>
  <si>
    <t xml:space="preserve">Kontroll av inmatningen </t>
  </si>
  <si>
    <t xml:space="preserve">Checking of input data. </t>
  </si>
  <si>
    <t xml:space="preserve">Onko tiedon ajankohta oikein </t>
  </si>
  <si>
    <t xml:space="preserve">Är rapportperioden riktig </t>
  </si>
  <si>
    <t xml:space="preserve">Has the correct reporting period been entered </t>
  </si>
  <si>
    <t>Syöttösolu</t>
  </si>
  <si>
    <t>Kaavasolu</t>
  </si>
  <si>
    <t>Linkkisolu</t>
  </si>
  <si>
    <t>Suljettu solu</t>
  </si>
  <si>
    <t>Apulaskentasolu</t>
  </si>
  <si>
    <t>Inmatningscell</t>
  </si>
  <si>
    <t>Inputcell</t>
  </si>
  <si>
    <t>Beräkningscell</t>
  </si>
  <si>
    <t>Formulacell</t>
  </si>
  <si>
    <t>Länkcell</t>
  </si>
  <si>
    <t>Linkcell</t>
  </si>
  <si>
    <t>Låst cell</t>
  </si>
  <si>
    <t>Closed cell</t>
  </si>
  <si>
    <t>Hjälpformel</t>
  </si>
  <si>
    <t>Helpformulacell</t>
  </si>
  <si>
    <t>1 = TK-tunnus, 2 = Y-tunnus ilman väliviivaa.</t>
  </si>
  <si>
    <t>Raportoijan yksilöivä yksilöintitunnus (TK-tunnus tai Y-tunnus); valmiiksi kiinnitetty. Ei muutettavissa.</t>
  </si>
  <si>
    <t>1 = TK-kod, 2 = FO-nummer utan bindestreck.</t>
  </si>
  <si>
    <t>Identifieringskod för rapportör (TK-kod eller FO-nummer); fastslaget. Kan inte ändras.</t>
  </si>
  <si>
    <t>1 = TK code, 2 = Business ID without hyphen.</t>
  </si>
  <si>
    <t>Identification code identifying the reporting institution (TK code or Business ID); fixed in advance.</t>
  </si>
  <si>
    <t>Cannot be changed.</t>
  </si>
  <si>
    <t>130</t>
  </si>
  <si>
    <t>135</t>
  </si>
  <si>
    <t>140</t>
  </si>
  <si>
    <t>145</t>
  </si>
  <si>
    <t>150</t>
  </si>
  <si>
    <t>155</t>
  </si>
  <si>
    <t>160</t>
  </si>
  <si>
    <t>165</t>
  </si>
  <si>
    <t>170</t>
  </si>
  <si>
    <t>175</t>
  </si>
  <si>
    <t>180</t>
  </si>
  <si>
    <t>G21:G57</t>
  </si>
  <si>
    <t>H21:H57</t>
  </si>
  <si>
    <t>I21:I57</t>
  </si>
  <si>
    <t>A21:B57</t>
  </si>
  <si>
    <t>D21:D57</t>
  </si>
  <si>
    <t>K21:W57</t>
  </si>
  <si>
    <t>1.0.5</t>
  </si>
  <si>
    <t>17.12.2014</t>
  </si>
  <si>
    <t>4. Tilikauden tulokseen ja voitonjakoon kohdistuvat vähennykset</t>
  </si>
  <si>
    <t>7. Vain vakuutusalaan kuuluvien yritysten omiin varoihin hyväksyttävistä eristä määrä, joka ylittää vakuutusalaan kuuluvien yritysten yhteenlasketun omien varojen vähimmäismäärän</t>
  </si>
  <si>
    <t>8. Vain rahoitusalaan kuuluvien yritysten omiin varoihin hyväksyttävistä eristä määrä, joka ylittää rahoitusalaan kuuluvien yritysten yhteenlasketun omien varojen vähimmäismäärän</t>
  </si>
  <si>
    <t xml:space="preserve">10. Ryhmittymän omat varat </t>
  </si>
  <si>
    <t>11. Ryhmittymän omien varojen vähimmäismäärä</t>
  </si>
  <si>
    <t>12. Ryhmittymän vakavaraisuus (omien varojen ylijäämä / alijäämä)</t>
  </si>
  <si>
    <t>13. Ryhmittymän vakavaraisuussuhde (omat varat/omien varojen vähimmäismäärä)</t>
  </si>
  <si>
    <t xml:space="preserve">9. Sellaiset yrityskohtaiset omien varojen vähimmäismäärän ylittävät omien varojen
erät, kuten vähemmistöosuus ja muut lain 20 §:n 3 momentissa ja Euroopan parlamentin ja neuvoston direktiivin 2002/87/EY ja Euroopan parlamentin ja neuvoston asetuksen (EU) N:o 575/2013 täydentämisestä finanssiryhmittymien vakavaraisuusvaatimusten laskentamenetelmien soveltamista koskevilla teknisillä sääntelystandardeilla annetun komission delegoidun asetuksen (EU) N:o 342/2014 6 artiklassa tarkoitetut erät, joita ei voida käyttää ryhmittymään kuuluvien muiden yritysten tappioiden kattamiseen (siirtokelpoisuusvaatimus)
</t>
  </si>
  <si>
    <t>Taseeseen merkityt etuuspohjaisen eläkerahaston varat</t>
  </si>
  <si>
    <t xml:space="preserve">Tulevista veronalaisista voitoista riippuvat laskennalliset verosaamiset </t>
  </si>
  <si>
    <t xml:space="preserve">Ehdolliset velat </t>
  </si>
  <si>
    <t xml:space="preserve">Omistukset rahoitusalan konsolidoimattomiin yli 10 % omistuksiin </t>
  </si>
  <si>
    <t>Vain rahoitusalan omiin varoihin hyväksyttävät erät, omien varojen vähimmäismäärän kattamiseen käytetty määrä</t>
  </si>
  <si>
    <t>Etuoikeutetut osakkeet</t>
  </si>
  <si>
    <t>Vähemmistöosuus</t>
  </si>
  <si>
    <t>Oma lisävarallisuus</t>
  </si>
  <si>
    <t>Tasoitusmäärä</t>
  </si>
  <si>
    <t>Keskinäisten vakuutusyhtiöiden ja vakuutusyhdistysten omat varat (RavaA 2 § 6 mom.)</t>
  </si>
  <si>
    <t>Muut siirtokelvottomat erät</t>
  </si>
  <si>
    <t>Siirtokelvottomat erät, omien varojen vähimmäismäärän kattamiseen käytetty määrä</t>
  </si>
  <si>
    <t>Rahoitusalan sääntöjen mukaan laskettu omien varojen vähimmäismäärä yhteensä</t>
  </si>
  <si>
    <t>Vakuutusalan sääntöjen mukaan laskettu omien varojen vähimmäismäärä yhteensä</t>
  </si>
  <si>
    <t>Johdossa oleva yritys</t>
  </si>
  <si>
    <t>Sisäinen kate ja muut oikaisut</t>
  </si>
  <si>
    <t>Ryhmittymän muu sisäinen pääoma</t>
  </si>
  <si>
    <t>01</t>
  </si>
  <si>
    <t>Ryhmittymän vakavaraisuussuhde</t>
  </si>
  <si>
    <t>Vakuutusalan yritysten ehdotettu tai päätetty voitonjako edelliseltä tilikaudelta</t>
  </si>
  <si>
    <t xml:space="preserve">Arvopaperistetuista eristä johtuvat oman pääoman lisäykset </t>
  </si>
  <si>
    <t xml:space="preserve">Rahavirran suojauksista ja omien velkojen arvonmuutoksista johtuvat voitot tai tappiot </t>
  </si>
  <si>
    <t>Muut arvonoikaisut</t>
  </si>
  <si>
    <t xml:space="preserve">Luottoriskin kattamiseksi arvioitujen IRB-mallin mukaisesti laskettujen odotettujen tappioiden ja tulokseen kirjattujen arvonalennusten välinen erotus </t>
  </si>
  <si>
    <t xml:space="preserve">Merkittävät ydinpääoman (CET1) sijoitukset finanssialan yhteisöihin </t>
  </si>
  <si>
    <t xml:space="preserve">Ei-merkittävät ydinpääoman (CET1) sijoitukset finanssialan yhteisöihin </t>
  </si>
  <si>
    <t>Osuuspääoma, joka on tilinpäätössääntöjen mukaan vierasta pääomaa ja joka on ydinpääomaa EU:n vakavaraisuusasetuksen (CRR) siirtymäsäännösten perusteella</t>
  </si>
  <si>
    <r>
      <t xml:space="preserve">5. Rahoitusalan toimialakohtaisten säännösten mukaisesti tehtävät muut oikaisut </t>
    </r>
    <r>
      <rPr>
        <b/>
        <sz val="9"/>
        <color rgb="FFFF0000"/>
        <rFont val="Arial"/>
        <family val="2"/>
      </rPr>
      <t>(+/-, merkitse -, jos vaikutus on negatiivinen)</t>
    </r>
  </si>
  <si>
    <t xml:space="preserve">Muut oikaisut </t>
  </si>
  <si>
    <r>
      <t xml:space="preserve">6. Vakuutusalan toimialakohtaisten säännösten mukaisesti tehtävät muut oikaisut </t>
    </r>
    <r>
      <rPr>
        <b/>
        <sz val="9"/>
        <color rgb="FFFF0000"/>
        <rFont val="Arial"/>
        <family val="2"/>
      </rPr>
      <t>(+/-, merkitse -, jos vaikutus on negatiivinen)</t>
    </r>
  </si>
  <si>
    <t xml:space="preserve">Käyvän arvon oikaisut </t>
  </si>
  <si>
    <r>
      <t>Laskennallisten verojen oikaisut</t>
    </r>
    <r>
      <rPr>
        <sz val="9"/>
        <color rgb="FFFF0000"/>
        <rFont val="Arial"/>
        <family val="2"/>
      </rPr>
      <t xml:space="preserve"> </t>
    </r>
  </si>
  <si>
    <t>Pääomalainat luokat (Tier) 1, 2 ja 3</t>
  </si>
  <si>
    <t>Vain vakuutusalan omiin varoihin hyväksyttävät erät, kokonaismäärä</t>
  </si>
  <si>
    <t>Vain rahoitusalan omiin varoihin hyväksyttävät erät, kokonaismäärä</t>
  </si>
  <si>
    <t>Siirtokelvottomat erät (ryhmittymä yhteensä)</t>
  </si>
  <si>
    <t>Pääomalainat ja muut etuoikeudeltaan huonommat velat</t>
  </si>
  <si>
    <t xml:space="preserve">3. Liikearvo ja muut aineettomat hyödykkeet </t>
  </si>
  <si>
    <t xml:space="preserve">1. Ryhmittymän emoyrityksen konsernitaseen osoittama oman pääoman määrä </t>
  </si>
  <si>
    <t>Konsernitilinpäätökseen yhdistelemättömien, mutta ryhmittymään kuuluvien yritysten vaikutus</t>
  </si>
  <si>
    <t>Konsernitaseeseen sisältyvien, mutta ryhmittymään kuulumattomien yritysten vaikutus</t>
  </si>
  <si>
    <t>Luvut merkitään positiviisina (itseisarvona), jollei toisin mainita</t>
  </si>
  <si>
    <r>
      <t xml:space="preserve">2. Ryhmittymään ja konserniin kuuluvien yritysten määrittelyerojen vaikutus omaan pääomaan </t>
    </r>
    <r>
      <rPr>
        <b/>
        <sz val="9"/>
        <color rgb="FFFF0000"/>
        <rFont val="Arial"/>
        <family val="2"/>
      </rPr>
      <t xml:space="preserve"> (+/-, merkitse -, jos vaikutus on negatiivinen)</t>
    </r>
  </si>
  <si>
    <t>Ensisijaisen lisäpääoman (AT1) instrumentit EU:n vakavaraisuusasetuksen (CRR) 56 artiklan vähennysten jälkeen</t>
  </si>
  <si>
    <t>Toissijaisen pääoman (T2) instrumentit EU:n vakavaraisuusasetuksen (CRR) 66 artiklan vähennysten jälkeen</t>
  </si>
  <si>
    <t>Vain rahoitusalan omiin varoihin  hyväksyttävien omien varojen vähimmäismäärän ylittävä osuus omista varoista</t>
  </si>
  <si>
    <t>Vain vakuutusalan omiin varoihin  hyväksyttävien omien varojen vähimmäismäärän ylittävä osuus omista varoista</t>
  </si>
  <si>
    <t xml:space="preserve">Yhtiön omien varojen vähimmäis-määrä </t>
  </si>
  <si>
    <t>Määräykset ja ohjeet:</t>
  </si>
  <si>
    <t>Yrityksen omat varat</t>
  </si>
  <si>
    <t>Yrityksen oikaistut omat varat ryhmittymässä</t>
  </si>
  <si>
    <t>Siirtokelvottomat erät, jotka ylittävät yrityksen omien varojen vähimmäismäärän</t>
  </si>
  <si>
    <t>Yrityksen elimoitu omien varojen määrä ryhmittymässä</t>
  </si>
  <si>
    <t>Yrityksen omien varojen vähimmäismäärä ryhmittymässä omistusosuus huomioiden</t>
  </si>
  <si>
    <t xml:space="preserve">Vakavaraisuussuhde (rivi 01) sekä Vakavaraisuus eli omien varojen yli-/alijäämä    </t>
  </si>
  <si>
    <t>yritys 2</t>
  </si>
  <si>
    <t>tytär- tai om.yht. yritys 1</t>
  </si>
  <si>
    <t xml:space="preserve">Tilikauden tai osavuosijakson voitto, kun Finanssivalvonnan tai Euroopan keskuspankin lupaa sen sisällyttämiseen rahoitusalaan kuuluvan yrityksen ydinpääomaan ei ole saatu </t>
  </si>
  <si>
    <t>Rahoitusalan yritysten ehdotettu ja suunniteltu voitonjako sekä muut edellisellä rivillä tarkoitetun luvan ehdoissa edellytetyt vähennykset, mikäli edellisellä rivillä mainittu lupa voittojen sisällyttämiseen on saatu</t>
  </si>
  <si>
    <t>Ryhmittymän johdossa olevan holdingyhtiön voitonjako</t>
  </si>
  <si>
    <t>RVA1</t>
  </si>
  <si>
    <t>RVA2</t>
  </si>
  <si>
    <t>02</t>
  </si>
  <si>
    <t>jne.</t>
  </si>
  <si>
    <t>7/2015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</si>
</sst>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 &quot;mk&quot;;\-#,##0\ &quot;mk&quot;"/>
    <numFmt numFmtId="169" formatCode="General_)"/>
    <numFmt numFmtId="170" formatCode="[=1]0;[=2]0;&quot;VIRHE!&quot;;&quot;VIRHE!&quot;"/>
    <numFmt numFmtId="171" formatCode="&quot;&quot;;&quot;&quot;;&quot;&quot;;&quot;&quot;"/>
    <numFmt numFmtId="172" formatCode="0;0;0;&quot;&quot;"/>
    <numFmt numFmtId="173" formatCode="[&lt;100]&quot;VIRHE!&quot;;[&gt;999]&quot;VIRHE!&quot;;0;&quot;VIRHE!&quot;"/>
    <numFmt numFmtId="174" formatCode=";;;"/>
    <numFmt numFmtId="175" formatCode="[&lt;19960101]&quot;VIRHE!&quot;;[&gt;20501231]&quot;VIRHE!&quot;;0;&quot;VIRHE!&quot;"/>
    <numFmt numFmtId="176" formatCode="[&lt;1]&quot;VIRHE!&quot;;[&gt;2]&quot;VIRHE!&quot;;0;&quot;VIRHE!&quot;"/>
    <numFmt numFmtId="177" formatCode="#,##0.0"/>
  </numFmts>
  <fonts count="35" x14ac:knownFonts="1">
    <font>
      <sz val="10"/>
      <name val="Arial"/>
    </font>
    <font>
      <sz val="9"/>
      <color theme="1"/>
      <name val="Arial"/>
      <family val="2"/>
    </font>
    <font>
      <sz val="10"/>
      <name val="Arial"/>
      <family val="2"/>
    </font>
    <font>
      <b/>
      <sz val="10"/>
      <name val="Arial"/>
      <family val="2"/>
    </font>
    <font>
      <sz val="8"/>
      <name val="Arial"/>
      <family val="2"/>
    </font>
    <font>
      <u/>
      <sz val="9"/>
      <color indexed="12"/>
      <name val="Arial"/>
      <family val="2"/>
    </font>
    <font>
      <b/>
      <sz val="8"/>
      <color indexed="81"/>
      <name val="Tahoma"/>
      <family val="2"/>
    </font>
    <font>
      <sz val="8"/>
      <color indexed="81"/>
      <name val="Tahoma"/>
      <family val="2"/>
    </font>
    <font>
      <sz val="10"/>
      <name val="Courier"/>
      <family val="3"/>
    </font>
    <font>
      <sz val="11"/>
      <name val="Calibri"/>
      <family val="2"/>
    </font>
    <font>
      <sz val="11"/>
      <name val="Arial"/>
      <family val="2"/>
    </font>
    <font>
      <i/>
      <sz val="11"/>
      <name val="Arial"/>
      <family val="2"/>
    </font>
    <font>
      <b/>
      <sz val="12"/>
      <name val="Arial"/>
      <family val="2"/>
    </font>
    <font>
      <b/>
      <i/>
      <sz val="12"/>
      <name val="Arial"/>
      <family val="2"/>
    </font>
    <font>
      <b/>
      <sz val="10"/>
      <color indexed="10"/>
      <name val="Arial"/>
      <family val="2"/>
    </font>
    <font>
      <sz val="9"/>
      <name val="Arial"/>
      <family val="2"/>
    </font>
    <font>
      <i/>
      <sz val="9"/>
      <name val="Arial"/>
      <family val="2"/>
    </font>
    <font>
      <b/>
      <sz val="9"/>
      <name val="Arial"/>
      <family val="2"/>
    </font>
    <font>
      <b/>
      <sz val="9"/>
      <color indexed="10"/>
      <name val="Arial"/>
      <family val="2"/>
    </font>
    <font>
      <sz val="9"/>
      <color indexed="10"/>
      <name val="Arial"/>
      <family val="2"/>
    </font>
    <font>
      <b/>
      <sz val="11"/>
      <name val="Arial"/>
      <family val="2"/>
    </font>
    <font>
      <sz val="28"/>
      <name val="Arial"/>
      <family val="2"/>
    </font>
    <font>
      <sz val="11"/>
      <color theme="1"/>
      <name val="Calibri"/>
      <family val="2"/>
      <scheme val="minor"/>
    </font>
    <font>
      <sz val="9"/>
      <color theme="1"/>
      <name val="Arial"/>
      <family val="2"/>
    </font>
    <font>
      <b/>
      <sz val="9"/>
      <color theme="1"/>
      <name val="Arial"/>
      <family val="2"/>
    </font>
    <font>
      <b/>
      <i/>
      <sz val="9"/>
      <color theme="1"/>
      <name val="Arial"/>
      <family val="2"/>
    </font>
    <font>
      <b/>
      <sz val="11"/>
      <color theme="1"/>
      <name val="Arial"/>
      <family val="2"/>
    </font>
    <font>
      <sz val="11"/>
      <color theme="1"/>
      <name val="Arial"/>
      <family val="2"/>
    </font>
    <font>
      <sz val="9"/>
      <color rgb="FFFF0000"/>
      <name val="Arial"/>
      <family val="2"/>
    </font>
    <font>
      <sz val="28"/>
      <color rgb="FF000000"/>
      <name val="Arial"/>
      <family val="2"/>
    </font>
    <font>
      <sz val="9"/>
      <color rgb="FF000000"/>
      <name val="Arial"/>
      <family val="2"/>
    </font>
    <font>
      <sz val="8"/>
      <color rgb="FF000000"/>
      <name val="Arial"/>
      <family val="2"/>
    </font>
    <font>
      <sz val="9"/>
      <color indexed="81"/>
      <name val="Tahoma"/>
      <family val="2"/>
    </font>
    <font>
      <b/>
      <sz val="9"/>
      <color indexed="81"/>
      <name val="Tahoma"/>
      <family val="2"/>
    </font>
    <font>
      <b/>
      <sz val="9"/>
      <color rgb="FFFF0000"/>
      <name val="Arial"/>
      <family val="2"/>
    </font>
  </fonts>
  <fills count="8">
    <fill>
      <patternFill patternType="none"/>
    </fill>
    <fill>
      <patternFill patternType="gray125"/>
    </fill>
    <fill>
      <patternFill patternType="solid">
        <fgColor indexed="26"/>
        <bgColor indexed="64"/>
      </patternFill>
    </fill>
    <fill>
      <patternFill patternType="solid">
        <fgColor rgb="FF95B6DF"/>
        <bgColor indexed="64"/>
      </patternFill>
    </fill>
    <fill>
      <patternFill patternType="solid">
        <fgColor rgb="FFFFFFFF"/>
        <bgColor indexed="64"/>
      </patternFill>
    </fill>
    <fill>
      <patternFill patternType="solid">
        <fgColor rgb="FFAECB7E"/>
        <bgColor indexed="64"/>
      </patternFill>
    </fill>
    <fill>
      <patternFill patternType="solid">
        <fgColor rgb="FFA7A9AC"/>
        <bgColor indexed="64"/>
      </patternFill>
    </fill>
    <fill>
      <patternFill patternType="solid">
        <fgColor rgb="FFDCDDDE"/>
        <bgColor indexed="64"/>
      </patternFill>
    </fill>
  </fills>
  <borders count="23">
    <border>
      <left/>
      <right/>
      <top/>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rgb="FF003882"/>
      </left>
      <right style="thin">
        <color rgb="FF003882"/>
      </right>
      <top style="thin">
        <color rgb="FF003882"/>
      </top>
      <bottom style="thin">
        <color rgb="FF00388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3882"/>
      </left>
      <right style="thin">
        <color rgb="FF003882"/>
      </right>
      <top/>
      <bottom style="thin">
        <color rgb="FF003882"/>
      </bottom>
      <diagonal/>
    </border>
    <border>
      <left/>
      <right/>
      <top style="thin">
        <color indexed="64"/>
      </top>
      <bottom style="thin">
        <color indexed="64"/>
      </bottom>
      <diagonal/>
    </border>
  </borders>
  <cellStyleXfs count="49">
    <xf numFmtId="0" fontId="0"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8" fontId="8" fillId="0" borderId="0"/>
    <xf numFmtId="168"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240">
    <xf numFmtId="0" fontId="0" fillId="0" borderId="0" xfId="0"/>
    <xf numFmtId="0" fontId="3" fillId="0" borderId="0" xfId="0" applyFont="1"/>
    <xf numFmtId="0" fontId="0" fillId="0" borderId="0" xfId="0" applyAlignment="1">
      <alignment horizontal="left" vertical="top" wrapText="1"/>
    </xf>
    <xf numFmtId="0" fontId="0" fillId="0" borderId="0" xfId="0" applyAlignment="1">
      <alignment horizontal="left"/>
    </xf>
    <xf numFmtId="49" fontId="0" fillId="0" borderId="0" xfId="0" applyNumberFormat="1" applyAlignment="1">
      <alignment horizontal="left"/>
    </xf>
    <xf numFmtId="0" fontId="3" fillId="0" borderId="0" xfId="0" applyFont="1" applyAlignment="1">
      <alignment horizontal="center"/>
    </xf>
    <xf numFmtId="0" fontId="0" fillId="0" borderId="0" xfId="0" applyAlignment="1">
      <alignment horizont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0" xfId="0" applyProtection="1">
      <protection locked="0"/>
    </xf>
    <xf numFmtId="49" fontId="0" fillId="0" borderId="0" xfId="0" applyNumberFormat="1"/>
    <xf numFmtId="0" fontId="3" fillId="0" borderId="4" xfId="25" applyFont="1" applyBorder="1" applyAlignment="1">
      <alignment horizontal="center" vertical="center" wrapText="1"/>
    </xf>
    <xf numFmtId="0" fontId="3" fillId="0" borderId="5" xfId="25" applyFont="1" applyBorder="1" applyAlignment="1">
      <alignment vertical="center" wrapText="1"/>
    </xf>
    <xf numFmtId="0" fontId="3" fillId="0" borderId="6" xfId="25" applyFont="1" applyBorder="1" applyAlignment="1">
      <alignment vertical="center" wrapText="1"/>
    </xf>
    <xf numFmtId="0" fontId="3" fillId="0" borderId="7" xfId="25" applyFont="1" applyBorder="1" applyAlignment="1">
      <alignment vertical="center" wrapText="1"/>
    </xf>
    <xf numFmtId="0" fontId="3" fillId="0" borderId="5" xfId="25" applyFont="1" applyBorder="1" applyAlignment="1">
      <alignment horizontal="center" vertical="center" wrapText="1"/>
    </xf>
    <xf numFmtId="0" fontId="3" fillId="0" borderId="7" xfId="25" applyFont="1" applyBorder="1" applyAlignment="1">
      <alignment horizontal="center" vertical="center" wrapText="1"/>
    </xf>
    <xf numFmtId="0" fontId="2" fillId="0" borderId="0" xfId="0" applyFont="1"/>
    <xf numFmtId="0" fontId="2" fillId="0" borderId="0" xfId="0" applyFont="1" applyAlignment="1">
      <alignment horizontal="left"/>
    </xf>
    <xf numFmtId="0" fontId="0" fillId="0" borderId="0" xfId="0" quotePrefix="1" applyAlignment="1">
      <alignment horizontal="left" vertical="top" wrapText="1"/>
    </xf>
    <xf numFmtId="0" fontId="2" fillId="0" borderId="0" xfId="39"/>
    <xf numFmtId="0" fontId="2" fillId="0" borderId="0" xfId="39" applyAlignment="1">
      <alignment horizontal="left"/>
    </xf>
    <xf numFmtId="0" fontId="2" fillId="0" borderId="0" xfId="39" applyFont="1"/>
    <xf numFmtId="0" fontId="9" fillId="0" borderId="0" xfId="39" applyFont="1"/>
    <xf numFmtId="0" fontId="2" fillId="0" borderId="0" xfId="39" quotePrefix="1" applyAlignment="1">
      <alignment horizontal="left"/>
    </xf>
    <xf numFmtId="0" fontId="0" fillId="0" borderId="8" xfId="0" applyBorder="1"/>
    <xf numFmtId="0" fontId="0" fillId="0" borderId="0" xfId="0" applyBorder="1"/>
    <xf numFmtId="0" fontId="10" fillId="0" borderId="0" xfId="0" applyFont="1"/>
    <xf numFmtId="0" fontId="2" fillId="0" borderId="0" xfId="0" applyFont="1" applyBorder="1"/>
    <xf numFmtId="0" fontId="11" fillId="0" borderId="0" xfId="0" applyFont="1"/>
    <xf numFmtId="0" fontId="2" fillId="0" borderId="0" xfId="8"/>
    <xf numFmtId="0" fontId="2" fillId="0" borderId="0" xfId="8" applyAlignment="1">
      <alignment horizontal="left"/>
    </xf>
    <xf numFmtId="49" fontId="2" fillId="0" borderId="0" xfId="8" applyNumberFormat="1" applyAlignment="1">
      <alignment horizontal="left"/>
    </xf>
    <xf numFmtId="0" fontId="2" fillId="0" borderId="0" xfId="13"/>
    <xf numFmtId="0" fontId="2" fillId="0" borderId="0" xfId="13" applyAlignment="1">
      <alignment horizontal="left"/>
    </xf>
    <xf numFmtId="49" fontId="2" fillId="0" borderId="0" xfId="13" applyNumberFormat="1" applyAlignment="1">
      <alignment horizontal="left"/>
    </xf>
    <xf numFmtId="49" fontId="2" fillId="0" borderId="0" xfId="18" applyNumberFormat="1"/>
    <xf numFmtId="0" fontId="2" fillId="0" borderId="0" xfId="0" applyFont="1" applyProtection="1">
      <protection locked="0"/>
    </xf>
    <xf numFmtId="0" fontId="0" fillId="0" borderId="9" xfId="0" applyBorder="1"/>
    <xf numFmtId="0" fontId="12" fillId="0" borderId="0" xfId="25" applyFont="1" applyFill="1" applyAlignment="1" applyProtection="1">
      <alignment vertical="center"/>
    </xf>
    <xf numFmtId="0" fontId="15" fillId="0" borderId="0" xfId="0" applyFont="1" applyProtection="1"/>
    <xf numFmtId="3" fontId="23" fillId="2" borderId="4" xfId="25" applyNumberFormat="1" applyFont="1" applyFill="1" applyBorder="1" applyAlignment="1" applyProtection="1">
      <alignment horizontal="right" vertical="center"/>
      <protection locked="0"/>
    </xf>
    <xf numFmtId="0" fontId="15" fillId="0" borderId="0" xfId="0" applyFont="1"/>
    <xf numFmtId="0" fontId="23" fillId="0" borderId="0" xfId="25" applyFont="1" applyFill="1" applyAlignment="1" applyProtection="1">
      <alignment vertical="center"/>
    </xf>
    <xf numFmtId="0" fontId="15" fillId="0" borderId="0" xfId="22" applyFont="1" applyAlignment="1" applyProtection="1">
      <alignment horizontal="left"/>
    </xf>
    <xf numFmtId="0" fontId="15" fillId="0" borderId="0" xfId="22" applyFont="1" applyProtection="1"/>
    <xf numFmtId="0" fontId="15" fillId="0" borderId="0" xfId="22" applyNumberFormat="1" applyFont="1" applyBorder="1" applyProtection="1"/>
    <xf numFmtId="0" fontId="23" fillId="0" borderId="0" xfId="25" applyFont="1" applyFill="1" applyProtection="1"/>
    <xf numFmtId="0" fontId="23" fillId="0" borderId="0" xfId="25" applyFont="1" applyFill="1" applyAlignment="1" applyProtection="1">
      <alignment horizontal="center" vertical="center"/>
    </xf>
    <xf numFmtId="0" fontId="15" fillId="0" borderId="0" xfId="25" applyFont="1" applyFill="1" applyAlignment="1" applyProtection="1">
      <alignment vertical="center"/>
    </xf>
    <xf numFmtId="0" fontId="16" fillId="0" borderId="0" xfId="25" applyFont="1" applyFill="1" applyAlignment="1" applyProtection="1">
      <alignment horizontal="right" vertical="center"/>
    </xf>
    <xf numFmtId="49" fontId="23" fillId="0" borderId="0" xfId="25" applyNumberFormat="1" applyFont="1" applyFill="1" applyProtection="1"/>
    <xf numFmtId="0" fontId="23" fillId="0" borderId="0" xfId="25" applyFont="1" applyFill="1" applyAlignment="1" applyProtection="1">
      <alignment horizontal="left" vertical="center"/>
    </xf>
    <xf numFmtId="14" fontId="23" fillId="0" borderId="4" xfId="25" applyNumberFormat="1" applyFont="1" applyFill="1" applyBorder="1" applyAlignment="1" applyProtection="1">
      <alignment horizontal="center" vertical="center"/>
    </xf>
    <xf numFmtId="169" fontId="15" fillId="0" borderId="0" xfId="6" applyNumberFormat="1" applyFont="1" applyFill="1" applyAlignment="1" applyProtection="1">
      <alignment horizontal="left" vertical="center"/>
    </xf>
    <xf numFmtId="169" fontId="16" fillId="0" borderId="0" xfId="25" applyNumberFormat="1" applyFont="1" applyFill="1" applyAlignment="1" applyProtection="1">
      <alignment horizontal="right" vertical="center"/>
    </xf>
    <xf numFmtId="169" fontId="15" fillId="0" borderId="0" xfId="25" applyNumberFormat="1" applyFont="1" applyFill="1" applyAlignment="1" applyProtection="1">
      <alignment vertical="center"/>
    </xf>
    <xf numFmtId="0" fontId="23" fillId="0" borderId="4" xfId="25" applyFont="1" applyFill="1" applyBorder="1" applyAlignment="1" applyProtection="1">
      <alignment horizontal="center" vertical="center"/>
    </xf>
    <xf numFmtId="0" fontId="24" fillId="0" borderId="0" xfId="25" applyFont="1" applyFill="1" applyAlignment="1" applyProtection="1">
      <alignment vertical="center"/>
    </xf>
    <xf numFmtId="0" fontId="25" fillId="0" borderId="0" xfId="25" applyFont="1" applyFill="1" applyAlignment="1" applyProtection="1">
      <alignment vertical="center"/>
    </xf>
    <xf numFmtId="4" fontId="24" fillId="0" borderId="0" xfId="25" applyNumberFormat="1" applyFont="1" applyFill="1" applyAlignment="1" applyProtection="1">
      <alignment vertical="center"/>
    </xf>
    <xf numFmtId="0" fontId="24" fillId="0" borderId="0" xfId="25" applyFont="1" applyFill="1" applyBorder="1" applyAlignment="1" applyProtection="1">
      <alignment horizontal="center" vertical="center"/>
    </xf>
    <xf numFmtId="0" fontId="15" fillId="0" borderId="4" xfId="0" applyFont="1" applyBorder="1" applyAlignment="1">
      <alignment wrapText="1"/>
    </xf>
    <xf numFmtId="0" fontId="23" fillId="0" borderId="0" xfId="25" applyFont="1" applyFill="1" applyAlignment="1" applyProtection="1">
      <alignment horizontal="left"/>
    </xf>
    <xf numFmtId="0" fontId="23" fillId="0" borderId="0" xfId="25" applyFont="1" applyFill="1" applyBorder="1" applyAlignment="1" applyProtection="1">
      <alignment horizontal="left"/>
    </xf>
    <xf numFmtId="49" fontId="23" fillId="0" borderId="4" xfId="25" applyNumberFormat="1" applyFont="1" applyFill="1" applyBorder="1" applyAlignment="1" applyProtection="1">
      <alignment horizontal="center" vertical="center"/>
    </xf>
    <xf numFmtId="0" fontId="23" fillId="0" borderId="0" xfId="25" applyFont="1" applyFill="1" applyBorder="1" applyAlignment="1" applyProtection="1">
      <alignment horizontal="center" vertical="center"/>
    </xf>
    <xf numFmtId="0" fontId="15" fillId="0" borderId="0" xfId="23" applyFont="1" applyProtection="1"/>
    <xf numFmtId="49" fontId="23" fillId="0" borderId="0" xfId="25" applyNumberFormat="1" applyFont="1" applyFill="1" applyAlignment="1" applyProtection="1">
      <alignment horizontal="center" vertical="center"/>
    </xf>
    <xf numFmtId="0" fontId="24" fillId="0" borderId="0" xfId="25" applyFont="1" applyFill="1" applyProtection="1"/>
    <xf numFmtId="49" fontId="23" fillId="0" borderId="4" xfId="25" applyNumberFormat="1" applyFont="1" applyFill="1" applyBorder="1" applyAlignment="1" applyProtection="1">
      <alignment horizontal="center" vertical="center" wrapText="1"/>
    </xf>
    <xf numFmtId="49" fontId="23" fillId="0" borderId="0" xfId="25" applyNumberFormat="1" applyFont="1" applyFill="1" applyAlignment="1" applyProtection="1">
      <alignment horizontal="center" vertical="center" wrapText="1"/>
    </xf>
    <xf numFmtId="49" fontId="23" fillId="0" borderId="0" xfId="25" applyNumberFormat="1" applyFont="1" applyFill="1" applyAlignment="1" applyProtection="1">
      <alignment vertical="center"/>
    </xf>
    <xf numFmtId="49" fontId="15" fillId="0" borderId="0" xfId="0" applyNumberFormat="1" applyFont="1" applyAlignment="1">
      <alignment horizontal="center"/>
    </xf>
    <xf numFmtId="0" fontId="15" fillId="0" borderId="0" xfId="0" applyFont="1" applyAlignment="1">
      <alignment horizontal="center"/>
    </xf>
    <xf numFmtId="177" fontId="16" fillId="0" borderId="0" xfId="0" applyNumberFormat="1" applyFont="1"/>
    <xf numFmtId="0" fontId="24" fillId="0" borderId="0" xfId="25" applyFont="1" applyFill="1" applyAlignment="1" applyProtection="1">
      <alignment horizontal="left" wrapText="1"/>
    </xf>
    <xf numFmtId="0" fontId="15" fillId="0" borderId="0" xfId="0" applyFont="1" applyBorder="1" applyAlignment="1">
      <alignment horizontal="left" indent="2"/>
    </xf>
    <xf numFmtId="0" fontId="24" fillId="0" borderId="0" xfId="25" applyFont="1" applyFill="1" applyAlignment="1" applyProtection="1">
      <alignment vertical="center" wrapText="1"/>
    </xf>
    <xf numFmtId="177" fontId="16" fillId="0" borderId="0" xfId="0" applyNumberFormat="1" applyFont="1" applyBorder="1"/>
    <xf numFmtId="49" fontId="17" fillId="0" borderId="0" xfId="0" applyNumberFormat="1" applyFont="1" applyAlignment="1">
      <alignment horizontal="center"/>
    </xf>
    <xf numFmtId="0" fontId="17" fillId="0" borderId="0" xfId="0" applyFont="1" applyAlignment="1">
      <alignment horizontal="center"/>
    </xf>
    <xf numFmtId="177" fontId="15" fillId="0" borderId="0" xfId="0" applyNumberFormat="1" applyFont="1" applyBorder="1"/>
    <xf numFmtId="0" fontId="17" fillId="0" borderId="0" xfId="0" applyFont="1"/>
    <xf numFmtId="0" fontId="15" fillId="0" borderId="0" xfId="48" applyFont="1" applyFill="1" applyProtection="1">
      <protection hidden="1"/>
    </xf>
    <xf numFmtId="0" fontId="18" fillId="0" borderId="0" xfId="48" applyFont="1" applyFill="1" applyAlignment="1" applyProtection="1">
      <alignment horizontal="right"/>
      <protection hidden="1"/>
    </xf>
    <xf numFmtId="0" fontId="15" fillId="0" borderId="0" xfId="48" applyFont="1" applyProtection="1"/>
    <xf numFmtId="0" fontId="15" fillId="0" borderId="0" xfId="48" applyFont="1" applyFill="1" applyAlignment="1" applyProtection="1">
      <alignment vertical="top" wrapText="1"/>
      <protection hidden="1"/>
    </xf>
    <xf numFmtId="171" fontId="15" fillId="0" borderId="0" xfId="48" applyNumberFormat="1" applyFont="1" applyFill="1" applyProtection="1">
      <protection hidden="1"/>
    </xf>
    <xf numFmtId="0" fontId="15" fillId="0" borderId="0" xfId="48" applyNumberFormat="1" applyFont="1" applyFill="1" applyProtection="1">
      <protection hidden="1"/>
    </xf>
    <xf numFmtId="0" fontId="18" fillId="0" borderId="0" xfId="48" applyFont="1" applyFill="1" applyProtection="1">
      <protection hidden="1"/>
    </xf>
    <xf numFmtId="174" fontId="15" fillId="0" borderId="0" xfId="48" applyNumberFormat="1" applyFont="1" applyFill="1" applyProtection="1">
      <protection hidden="1"/>
    </xf>
    <xf numFmtId="174" fontId="23" fillId="0" borderId="0" xfId="25" applyNumberFormat="1" applyFont="1" applyFill="1" applyAlignment="1" applyProtection="1">
      <alignment vertical="center"/>
    </xf>
    <xf numFmtId="14" fontId="15" fillId="0" borderId="0" xfId="48" applyNumberFormat="1" applyFont="1" applyFill="1" applyAlignment="1" applyProtection="1">
      <alignment horizontal="left"/>
      <protection hidden="1"/>
    </xf>
    <xf numFmtId="0" fontId="15" fillId="0" borderId="0" xfId="48" applyFont="1" applyProtection="1">
      <protection hidden="1"/>
    </xf>
    <xf numFmtId="171" fontId="15" fillId="0" borderId="0" xfId="48" applyNumberFormat="1" applyFont="1" applyProtection="1">
      <protection hidden="1"/>
    </xf>
    <xf numFmtId="174" fontId="19" fillId="0" borderId="0" xfId="48" quotePrefix="1" applyNumberFormat="1" applyFont="1" applyFill="1" applyProtection="1">
      <protection hidden="1"/>
    </xf>
    <xf numFmtId="0" fontId="15" fillId="0" borderId="4" xfId="48" applyFont="1" applyFill="1" applyBorder="1" applyProtection="1">
      <protection hidden="1"/>
    </xf>
    <xf numFmtId="0" fontId="17" fillId="0" borderId="0" xfId="48" applyNumberFormat="1" applyFont="1" applyFill="1" applyProtection="1"/>
    <xf numFmtId="0" fontId="15" fillId="0" borderId="0" xfId="48" applyNumberFormat="1" applyFont="1" applyFill="1" applyProtection="1"/>
    <xf numFmtId="169" fontId="10" fillId="0" borderId="0" xfId="7" applyNumberFormat="1" applyFont="1" applyFill="1" applyAlignment="1" applyProtection="1">
      <alignment horizontal="left" vertical="center"/>
    </xf>
    <xf numFmtId="0" fontId="26" fillId="0" borderId="0" xfId="25" applyFont="1" applyFill="1" applyAlignment="1" applyProtection="1">
      <alignment vertical="center"/>
    </xf>
    <xf numFmtId="0" fontId="27" fillId="0" borderId="0" xfId="25" applyFont="1" applyFill="1" applyAlignment="1" applyProtection="1">
      <alignment vertical="center"/>
    </xf>
    <xf numFmtId="0" fontId="2" fillId="0" borderId="0" xfId="33" applyFont="1"/>
    <xf numFmtId="0" fontId="17" fillId="0" borderId="4" xfId="0" applyNumberFormat="1" applyFont="1" applyBorder="1" applyAlignment="1">
      <alignment horizontal="center" vertical="center" wrapText="1"/>
    </xf>
    <xf numFmtId="0" fontId="24" fillId="0" borderId="0" xfId="0" applyFont="1" applyFill="1" applyBorder="1" applyAlignment="1" applyProtection="1">
      <alignment horizontal="left" vertical="top"/>
    </xf>
    <xf numFmtId="0" fontId="15" fillId="0" borderId="0" xfId="0" applyFont="1" applyFill="1" applyBorder="1" applyAlignment="1" applyProtection="1">
      <alignment horizontal="left" vertical="top"/>
    </xf>
    <xf numFmtId="0" fontId="28" fillId="0" borderId="0" xfId="0" applyFont="1" applyFill="1" applyBorder="1" applyAlignment="1" applyProtection="1">
      <alignment horizontal="left" vertical="top"/>
    </xf>
    <xf numFmtId="0" fontId="28" fillId="0" borderId="0" xfId="0" applyFont="1" applyFill="1" applyBorder="1" applyAlignment="1" applyProtection="1"/>
    <xf numFmtId="0" fontId="15" fillId="0" borderId="0" xfId="0" applyFont="1" applyFill="1" applyBorder="1" applyAlignment="1" applyProtection="1"/>
    <xf numFmtId="0" fontId="15" fillId="0" borderId="0" xfId="0" applyFont="1" applyFill="1" applyBorder="1" applyAlignment="1" applyProtection="1">
      <alignment vertical="top"/>
    </xf>
    <xf numFmtId="0" fontId="15" fillId="0" borderId="0" xfId="24" applyFont="1" applyFill="1" applyBorder="1" applyAlignment="1" applyProtection="1">
      <alignment horizontal="left" vertical="top"/>
    </xf>
    <xf numFmtId="0" fontId="15" fillId="0" borderId="0" xfId="15" applyFont="1" applyFill="1" applyBorder="1" applyAlignment="1" applyProtection="1">
      <alignment horizontal="left"/>
    </xf>
    <xf numFmtId="0" fontId="2" fillId="0" borderId="0" xfId="0" applyFont="1" applyProtection="1"/>
    <xf numFmtId="0" fontId="2" fillId="0" borderId="0" xfId="0" quotePrefix="1" applyFont="1" applyProtection="1"/>
    <xf numFmtId="0" fontId="0" fillId="0" borderId="0" xfId="0" quotePrefix="1"/>
    <xf numFmtId="0" fontId="2" fillId="0" borderId="0" xfId="40"/>
    <xf numFmtId="0" fontId="2" fillId="0" borderId="0" xfId="39" applyFont="1" applyAlignment="1">
      <alignment horizontal="left"/>
    </xf>
    <xf numFmtId="0" fontId="15" fillId="0" borderId="0" xfId="0" applyFont="1" applyBorder="1" applyAlignment="1">
      <alignment wrapText="1"/>
    </xf>
    <xf numFmtId="0" fontId="15" fillId="0" borderId="0" xfId="8" applyFont="1" applyFill="1" applyAlignment="1"/>
    <xf numFmtId="0" fontId="15" fillId="0" borderId="0" xfId="8" applyFont="1" applyFill="1" applyAlignment="1">
      <alignment horizontal="left" vertical="top"/>
    </xf>
    <xf numFmtId="0" fontId="15" fillId="0" borderId="0" xfId="0" applyFont="1" applyFill="1" applyBorder="1" applyAlignment="1">
      <alignment horizontal="left" vertical="top"/>
    </xf>
    <xf numFmtId="0" fontId="15" fillId="0" borderId="0" xfId="0" applyFont="1" applyFill="1" applyBorder="1" applyAlignment="1"/>
    <xf numFmtId="0" fontId="15" fillId="0" borderId="0" xfId="0" applyFont="1" applyFill="1" applyBorder="1" applyAlignment="1">
      <alignment vertical="top"/>
    </xf>
    <xf numFmtId="0" fontId="28" fillId="0" borderId="0" xfId="0" applyFont="1" applyFill="1" applyBorder="1" applyAlignment="1">
      <alignment horizontal="left" vertical="top"/>
    </xf>
    <xf numFmtId="0" fontId="15" fillId="0" borderId="0" xfId="15" applyFont="1" applyFill="1" applyBorder="1" applyAlignment="1">
      <alignment horizontal="left"/>
    </xf>
    <xf numFmtId="0" fontId="13" fillId="3" borderId="11" xfId="48" applyNumberFormat="1" applyFont="1" applyFill="1" applyBorder="1" applyAlignment="1" applyProtection="1">
      <alignment vertical="top" wrapText="1"/>
      <protection hidden="1"/>
    </xf>
    <xf numFmtId="172" fontId="15" fillId="3" borderId="13" xfId="48" applyNumberFormat="1" applyFont="1" applyFill="1" applyBorder="1" applyProtection="1">
      <protection hidden="1"/>
    </xf>
    <xf numFmtId="0" fontId="18" fillId="3" borderId="13" xfId="48" applyFont="1" applyFill="1" applyBorder="1" applyAlignment="1" applyProtection="1">
      <alignment horizontal="center" vertical="top"/>
      <protection hidden="1"/>
    </xf>
    <xf numFmtId="0" fontId="18" fillId="3" borderId="14" xfId="48" applyFont="1" applyFill="1" applyBorder="1" applyAlignment="1" applyProtection="1">
      <alignment horizontal="center" vertical="top"/>
      <protection hidden="1"/>
    </xf>
    <xf numFmtId="0" fontId="17" fillId="3" borderId="8" xfId="48" applyNumberFormat="1" applyFont="1" applyFill="1" applyBorder="1" applyAlignment="1" applyProtection="1">
      <alignment horizontal="left"/>
    </xf>
    <xf numFmtId="172" fontId="15" fillId="3" borderId="0" xfId="48" applyNumberFormat="1" applyFont="1" applyFill="1" applyBorder="1" applyProtection="1">
      <protection hidden="1"/>
    </xf>
    <xf numFmtId="0" fontId="2" fillId="3" borderId="0" xfId="48" applyFont="1" applyFill="1" applyBorder="1" applyProtection="1">
      <protection hidden="1"/>
    </xf>
    <xf numFmtId="0" fontId="18" fillId="3" borderId="15" xfId="48" applyFont="1" applyFill="1" applyBorder="1" applyProtection="1">
      <protection hidden="1"/>
    </xf>
    <xf numFmtId="0" fontId="20" fillId="3" borderId="8" xfId="48" applyFont="1" applyFill="1" applyBorder="1" applyProtection="1">
      <protection hidden="1"/>
    </xf>
    <xf numFmtId="171" fontId="15" fillId="3" borderId="0" xfId="48" quotePrefix="1" applyNumberFormat="1" applyFont="1" applyFill="1" applyBorder="1" applyProtection="1">
      <protection hidden="1"/>
    </xf>
    <xf numFmtId="0" fontId="15" fillId="3" borderId="0" xfId="48" applyFont="1" applyFill="1" applyBorder="1" applyProtection="1">
      <protection hidden="1"/>
    </xf>
    <xf numFmtId="0" fontId="17" fillId="3" borderId="8" xfId="48" applyFont="1" applyFill="1" applyBorder="1" applyProtection="1">
      <protection hidden="1"/>
    </xf>
    <xf numFmtId="171" fontId="15" fillId="3" borderId="0" xfId="48" applyNumberFormat="1" applyFont="1" applyFill="1" applyBorder="1" applyProtection="1">
      <protection hidden="1"/>
    </xf>
    <xf numFmtId="0" fontId="15" fillId="3" borderId="8" xfId="48" applyFont="1" applyFill="1" applyBorder="1" applyProtection="1">
      <protection hidden="1"/>
    </xf>
    <xf numFmtId="173" fontId="15" fillId="3" borderId="4" xfId="48" applyNumberFormat="1" applyFont="1" applyFill="1" applyBorder="1" applyAlignment="1" applyProtection="1">
      <alignment horizontal="center"/>
    </xf>
    <xf numFmtId="173" fontId="15" fillId="3" borderId="0" xfId="48" applyNumberFormat="1" applyFont="1" applyFill="1" applyBorder="1" applyAlignment="1" applyProtection="1">
      <alignment horizontal="center"/>
    </xf>
    <xf numFmtId="49" fontId="15" fillId="3" borderId="0" xfId="48" applyNumberFormat="1" applyFont="1" applyFill="1" applyBorder="1" applyAlignment="1" applyProtection="1">
      <alignment horizontal="left"/>
      <protection locked="0"/>
    </xf>
    <xf numFmtId="176" fontId="15" fillId="3" borderId="4" xfId="48" applyNumberFormat="1" applyFont="1" applyFill="1" applyBorder="1" applyAlignment="1" applyProtection="1">
      <alignment horizontal="center"/>
    </xf>
    <xf numFmtId="49" fontId="15" fillId="3" borderId="4" xfId="48" applyNumberFormat="1" applyFont="1" applyFill="1" applyBorder="1" applyAlignment="1" applyProtection="1">
      <alignment horizontal="center"/>
    </xf>
    <xf numFmtId="175" fontId="15" fillId="4" borderId="18" xfId="48" applyNumberFormat="1" applyFont="1" applyFill="1" applyBorder="1" applyAlignment="1" applyProtection="1">
      <alignment horizontal="center"/>
      <protection locked="0"/>
    </xf>
    <xf numFmtId="170" fontId="15" fillId="4" borderId="18" xfId="48" applyNumberFormat="1" applyFont="1" applyFill="1" applyBorder="1" applyAlignment="1" applyProtection="1">
      <alignment horizontal="center"/>
      <protection locked="0"/>
    </xf>
    <xf numFmtId="170" fontId="15" fillId="3" borderId="0" xfId="48" applyNumberFormat="1" applyFont="1" applyFill="1" applyBorder="1" applyProtection="1"/>
    <xf numFmtId="0" fontId="15" fillId="3" borderId="8" xfId="48" applyFont="1" applyFill="1" applyBorder="1" applyProtection="1"/>
    <xf numFmtId="0" fontId="15" fillId="3" borderId="4" xfId="48" applyFont="1" applyFill="1" applyBorder="1" applyAlignment="1" applyProtection="1">
      <alignment horizontal="center"/>
      <protection hidden="1"/>
    </xf>
    <xf numFmtId="0" fontId="15" fillId="3" borderId="0" xfId="48" applyFont="1" applyFill="1" applyBorder="1" applyAlignment="1" applyProtection="1">
      <alignment horizontal="center"/>
      <protection hidden="1"/>
    </xf>
    <xf numFmtId="171" fontId="15" fillId="3" borderId="0" xfId="48" applyNumberFormat="1" applyFont="1" applyFill="1" applyBorder="1" applyAlignment="1" applyProtection="1">
      <alignment horizontal="center"/>
      <protection locked="0"/>
    </xf>
    <xf numFmtId="0" fontId="15" fillId="3" borderId="16" xfId="48" applyFont="1" applyFill="1" applyBorder="1" applyProtection="1">
      <protection hidden="1"/>
    </xf>
    <xf numFmtId="0" fontId="15" fillId="3" borderId="11" xfId="48" applyFont="1" applyFill="1" applyBorder="1" applyProtection="1">
      <protection hidden="1"/>
    </xf>
    <xf numFmtId="170" fontId="15" fillId="3" borderId="13" xfId="48" applyNumberFormat="1" applyFont="1" applyFill="1" applyBorder="1" applyProtection="1"/>
    <xf numFmtId="0" fontId="15" fillId="3" borderId="13" xfId="48" applyFont="1" applyFill="1" applyBorder="1" applyProtection="1">
      <protection hidden="1"/>
    </xf>
    <xf numFmtId="0" fontId="18" fillId="3" borderId="14" xfId="48" applyFont="1" applyFill="1" applyBorder="1" applyProtection="1">
      <protection hidden="1"/>
    </xf>
    <xf numFmtId="0" fontId="15" fillId="3" borderId="8" xfId="48" applyFont="1" applyFill="1" applyBorder="1" applyAlignment="1" applyProtection="1">
      <alignment horizontal="left" indent="4"/>
      <protection hidden="1"/>
    </xf>
    <xf numFmtId="49" fontId="15" fillId="4" borderId="18" xfId="48" applyNumberFormat="1" applyFont="1" applyFill="1" applyBorder="1" applyAlignment="1" applyProtection="1">
      <alignment horizontal="left"/>
      <protection locked="0"/>
    </xf>
    <xf numFmtId="49" fontId="5" fillId="4" borderId="18" xfId="1" applyNumberFormat="1" applyFill="1" applyBorder="1" applyAlignment="1" applyProtection="1">
      <alignment horizontal="left"/>
      <protection locked="0"/>
    </xf>
    <xf numFmtId="0" fontId="15" fillId="3" borderId="12" xfId="48" applyFont="1" applyFill="1" applyBorder="1" applyProtection="1">
      <protection hidden="1"/>
    </xf>
    <xf numFmtId="0" fontId="18" fillId="3" borderId="17" xfId="48" applyFont="1" applyFill="1" applyBorder="1" applyProtection="1">
      <protection hidden="1"/>
    </xf>
    <xf numFmtId="0" fontId="23" fillId="0" borderId="0" xfId="0" applyFont="1"/>
    <xf numFmtId="0" fontId="23" fillId="4" borderId="18" xfId="0" applyFont="1" applyFill="1" applyBorder="1"/>
    <xf numFmtId="0" fontId="23" fillId="5" borderId="19" xfId="0" applyFont="1" applyFill="1" applyBorder="1"/>
    <xf numFmtId="0" fontId="23" fillId="3" borderId="4" xfId="0" applyFont="1" applyFill="1" applyBorder="1"/>
    <xf numFmtId="0" fontId="23" fillId="6" borderId="4" xfId="0" applyFont="1" applyFill="1" applyBorder="1"/>
    <xf numFmtId="0" fontId="23" fillId="7" borderId="4" xfId="0" applyFont="1" applyFill="1" applyBorder="1"/>
    <xf numFmtId="3" fontId="23" fillId="4" borderId="18" xfId="25" applyNumberFormat="1" applyFont="1" applyFill="1" applyBorder="1" applyAlignment="1" applyProtection="1">
      <alignment horizontal="right" vertical="center"/>
      <protection locked="0"/>
    </xf>
    <xf numFmtId="3" fontId="15" fillId="5" borderId="4" xfId="0" applyNumberFormat="1" applyFont="1" applyFill="1" applyBorder="1"/>
    <xf numFmtId="4" fontId="15" fillId="5" borderId="4" xfId="0" applyNumberFormat="1" applyFont="1" applyFill="1" applyBorder="1"/>
    <xf numFmtId="49" fontId="30" fillId="4" borderId="4" xfId="25" applyNumberFormat="1" applyFont="1" applyFill="1" applyBorder="1" applyAlignment="1" applyProtection="1">
      <alignment horizontal="center" vertical="center"/>
    </xf>
    <xf numFmtId="49" fontId="30" fillId="4" borderId="4" xfId="25" applyNumberFormat="1" applyFont="1" applyFill="1" applyBorder="1" applyAlignment="1" applyProtection="1">
      <alignment horizontal="center" vertical="center" wrapText="1"/>
    </xf>
    <xf numFmtId="49" fontId="30" fillId="4" borderId="4" xfId="25" quotePrefix="1" applyNumberFormat="1" applyFont="1" applyFill="1" applyBorder="1" applyAlignment="1" applyProtection="1">
      <alignment horizontal="center" vertical="center"/>
    </xf>
    <xf numFmtId="0" fontId="30" fillId="4" borderId="0" xfId="0" applyFont="1" applyFill="1"/>
    <xf numFmtId="0" fontId="30" fillId="4" borderId="0" xfId="25" applyFont="1" applyFill="1" applyAlignment="1" applyProtection="1">
      <alignment vertical="center"/>
    </xf>
    <xf numFmtId="49" fontId="30" fillId="4" borderId="4" xfId="0" quotePrefix="1" applyNumberFormat="1" applyFont="1" applyFill="1" applyBorder="1" applyAlignment="1">
      <alignment horizontal="center"/>
    </xf>
    <xf numFmtId="3" fontId="23" fillId="5" borderId="4" xfId="25" applyNumberFormat="1" applyFont="1" applyFill="1" applyBorder="1" applyAlignment="1" applyProtection="1">
      <alignment horizontal="right" vertical="center"/>
    </xf>
    <xf numFmtId="2" fontId="23" fillId="4" borderId="18" xfId="25" applyNumberFormat="1" applyFont="1" applyFill="1" applyBorder="1" applyAlignment="1" applyProtection="1">
      <alignment horizontal="right" vertical="center"/>
      <protection locked="0"/>
    </xf>
    <xf numFmtId="49" fontId="30" fillId="4" borderId="4" xfId="0" applyNumberFormat="1" applyFont="1" applyFill="1" applyBorder="1" applyAlignment="1">
      <alignment horizontal="center" vertical="center" wrapText="1"/>
    </xf>
    <xf numFmtId="0" fontId="12" fillId="3" borderId="0" xfId="33" applyFont="1" applyFill="1" applyProtection="1">
      <protection hidden="1"/>
    </xf>
    <xf numFmtId="0" fontId="2" fillId="3" borderId="0" xfId="33" applyFont="1" applyFill="1"/>
    <xf numFmtId="0" fontId="14" fillId="3" borderId="0" xfId="33" applyFont="1" applyFill="1"/>
    <xf numFmtId="0" fontId="20" fillId="3" borderId="0" xfId="33" applyFont="1" applyFill="1"/>
    <xf numFmtId="0" fontId="20" fillId="3" borderId="0" xfId="33" applyFont="1" applyFill="1" applyBorder="1" applyProtection="1">
      <protection hidden="1"/>
    </xf>
    <xf numFmtId="0" fontId="2" fillId="3" borderId="0" xfId="33" applyFont="1" applyFill="1" applyBorder="1"/>
    <xf numFmtId="0" fontId="15" fillId="3" borderId="0" xfId="33" applyFont="1" applyFill="1"/>
    <xf numFmtId="0" fontId="15" fillId="3" borderId="0" xfId="33" applyFont="1" applyFill="1" applyBorder="1"/>
    <xf numFmtId="0" fontId="17" fillId="3" borderId="0" xfId="33" applyFont="1" applyFill="1" applyBorder="1" applyProtection="1">
      <protection hidden="1"/>
    </xf>
    <xf numFmtId="0" fontId="17" fillId="3" borderId="0" xfId="33" applyFont="1" applyFill="1"/>
    <xf numFmtId="0" fontId="9" fillId="0" borderId="0" xfId="0" applyFont="1"/>
    <xf numFmtId="0" fontId="2" fillId="0" borderId="0" xfId="0" applyFont="1" applyAlignment="1">
      <alignment horizontal="left" vertical="top"/>
    </xf>
    <xf numFmtId="3" fontId="23" fillId="4" borderId="18" xfId="25" applyNumberFormat="1" applyFont="1" applyFill="1" applyBorder="1" applyAlignment="1" applyProtection="1">
      <alignment horizontal="center" vertical="center"/>
      <protection locked="0"/>
    </xf>
    <xf numFmtId="49" fontId="23" fillId="4" borderId="18" xfId="25" applyNumberFormat="1" applyFont="1" applyFill="1" applyBorder="1" applyAlignment="1" applyProtection="1">
      <alignment horizontal="left" vertical="center"/>
      <protection locked="0"/>
    </xf>
    <xf numFmtId="0" fontId="17" fillId="0" borderId="4" xfId="0" applyFont="1" applyBorder="1" applyAlignment="1">
      <alignment vertical="center" wrapText="1"/>
    </xf>
    <xf numFmtId="0" fontId="1" fillId="0" borderId="0" xfId="25" applyFont="1" applyFill="1" applyAlignment="1" applyProtection="1">
      <alignment vertical="center"/>
    </xf>
    <xf numFmtId="0" fontId="1" fillId="0" borderId="0" xfId="25" applyFont="1" applyFill="1" applyAlignment="1" applyProtection="1">
      <alignment horizontal="center" vertical="center"/>
    </xf>
    <xf numFmtId="0" fontId="17" fillId="0" borderId="0" xfId="0" applyFont="1" applyAlignment="1">
      <alignment vertical="center"/>
    </xf>
    <xf numFmtId="0" fontId="15" fillId="0" borderId="0" xfId="0" applyFont="1" applyFill="1" applyBorder="1" applyAlignment="1">
      <alignment horizontal="left" indent="4"/>
    </xf>
    <xf numFmtId="0" fontId="24" fillId="0" borderId="0" xfId="25" applyFont="1" applyFill="1" applyAlignment="1" applyProtection="1">
      <alignment vertical="top" wrapText="1"/>
    </xf>
    <xf numFmtId="0" fontId="15" fillId="0" borderId="0" xfId="0" applyFont="1" applyBorder="1" applyAlignment="1">
      <alignment horizontal="left" vertical="top" wrapText="1" indent="2"/>
    </xf>
    <xf numFmtId="0" fontId="15" fillId="0" borderId="20" xfId="0" applyFont="1" applyBorder="1"/>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49" fontId="30" fillId="4" borderId="19" xfId="25" applyNumberFormat="1" applyFont="1" applyFill="1" applyBorder="1" applyAlignment="1" applyProtection="1">
      <alignment horizontal="center" vertical="center"/>
    </xf>
    <xf numFmtId="0" fontId="15" fillId="0" borderId="19" xfId="0" applyFont="1" applyBorder="1" applyAlignment="1">
      <alignment wrapText="1"/>
    </xf>
    <xf numFmtId="3" fontId="23" fillId="5" borderId="19" xfId="25" applyNumberFormat="1" applyFont="1" applyFill="1" applyBorder="1" applyAlignment="1" applyProtection="1">
      <alignment horizontal="right" vertical="center"/>
    </xf>
    <xf numFmtId="0" fontId="23" fillId="0" borderId="0" xfId="25" applyFont="1" applyFill="1" applyBorder="1" applyProtection="1"/>
    <xf numFmtId="0" fontId="23" fillId="0" borderId="16" xfId="25" applyFont="1" applyFill="1" applyBorder="1" applyProtection="1"/>
    <xf numFmtId="49" fontId="23" fillId="0" borderId="16" xfId="25" applyNumberFormat="1" applyFont="1" applyFill="1" applyBorder="1" applyProtection="1"/>
    <xf numFmtId="3" fontId="23" fillId="0" borderId="16" xfId="25" applyNumberFormat="1" applyFont="1" applyFill="1" applyBorder="1" applyAlignment="1" applyProtection="1">
      <alignment horizontal="right" vertical="center"/>
    </xf>
    <xf numFmtId="49" fontId="30" fillId="4" borderId="12" xfId="25" applyNumberFormat="1" applyFont="1" applyFill="1" applyBorder="1" applyAlignment="1" applyProtection="1">
      <alignment horizontal="center" vertical="center"/>
    </xf>
    <xf numFmtId="3" fontId="23" fillId="4" borderId="21" xfId="25" applyNumberFormat="1" applyFont="1" applyFill="1" applyBorder="1" applyAlignment="1" applyProtection="1">
      <alignment horizontal="center" vertical="center"/>
      <protection locked="0"/>
    </xf>
    <xf numFmtId="49" fontId="23" fillId="4" borderId="21" xfId="25" applyNumberFormat="1" applyFont="1" applyFill="1" applyBorder="1" applyAlignment="1" applyProtection="1">
      <alignment horizontal="left" vertical="center"/>
      <protection locked="0"/>
    </xf>
    <xf numFmtId="0" fontId="23" fillId="0" borderId="22" xfId="25" applyFont="1" applyFill="1" applyBorder="1" applyProtection="1"/>
    <xf numFmtId="0" fontId="23" fillId="0" borderId="10" xfId="25" applyFont="1" applyFill="1" applyBorder="1" applyProtection="1"/>
    <xf numFmtId="0" fontId="23" fillId="0" borderId="17" xfId="25" applyFont="1" applyFill="1" applyBorder="1" applyProtection="1"/>
    <xf numFmtId="3" fontId="23" fillId="0" borderId="4" xfId="25" applyNumberFormat="1" applyFont="1" applyFill="1" applyBorder="1" applyAlignment="1" applyProtection="1">
      <alignment horizontal="right" vertical="center"/>
    </xf>
    <xf numFmtId="0" fontId="23" fillId="0" borderId="4" xfId="25" applyFont="1" applyFill="1" applyBorder="1" applyProtection="1"/>
    <xf numFmtId="49" fontId="30" fillId="4" borderId="10" xfId="25" applyNumberFormat="1" applyFont="1" applyFill="1" applyBorder="1" applyAlignment="1" applyProtection="1">
      <alignment horizontal="center" vertical="center"/>
    </xf>
    <xf numFmtId="0" fontId="15" fillId="0" borderId="0" xfId="0" applyFont="1" applyFill="1" applyBorder="1" applyAlignment="1">
      <alignment vertical="center"/>
    </xf>
    <xf numFmtId="3" fontId="15" fillId="0" borderId="4" xfId="0" applyNumberFormat="1" applyFont="1" applyFill="1" applyBorder="1"/>
    <xf numFmtId="0" fontId="15" fillId="0" borderId="0" xfId="0" applyFont="1" applyFill="1" applyBorder="1" applyAlignment="1">
      <alignment horizontal="left" indent="2"/>
    </xf>
    <xf numFmtId="0" fontId="34" fillId="0" borderId="0" xfId="25" applyFont="1" applyFill="1" applyAlignment="1" applyProtection="1">
      <alignment vertical="center"/>
    </xf>
    <xf numFmtId="4" fontId="23" fillId="5" borderId="16" xfId="25" applyNumberFormat="1" applyFont="1" applyFill="1" applyBorder="1" applyAlignment="1" applyProtection="1">
      <alignment horizontal="right" vertical="center"/>
    </xf>
    <xf numFmtId="0" fontId="15" fillId="0" borderId="19" xfId="0" applyFont="1" applyBorder="1" applyAlignment="1"/>
    <xf numFmtId="49" fontId="1" fillId="0" borderId="0" xfId="25" applyNumberFormat="1" applyFont="1" applyFill="1" applyAlignment="1" applyProtection="1">
      <alignment horizontal="left" vertical="center"/>
    </xf>
    <xf numFmtId="0" fontId="29" fillId="4" borderId="11" xfId="25" applyFont="1" applyFill="1" applyBorder="1" applyAlignment="1" applyProtection="1">
      <alignment horizontal="center" vertical="center"/>
    </xf>
    <xf numFmtId="0" fontId="21" fillId="0" borderId="14" xfId="0" applyFont="1" applyBorder="1" applyAlignment="1">
      <alignment horizontal="center" vertical="center"/>
    </xf>
    <xf numFmtId="0" fontId="21" fillId="0" borderId="8" xfId="0" applyFont="1" applyBorder="1" applyAlignment="1">
      <alignment horizontal="center" vertical="center"/>
    </xf>
    <xf numFmtId="0" fontId="21" fillId="0" borderId="15" xfId="0" applyFont="1" applyBorder="1" applyAlignment="1">
      <alignment horizontal="center" vertical="center"/>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21" fillId="0" borderId="14" xfId="0" applyFont="1" applyBorder="1" applyAlignment="1" applyProtection="1">
      <alignment horizontal="center" vertical="center"/>
    </xf>
    <xf numFmtId="0" fontId="21" fillId="0" borderId="8" xfId="0" applyFont="1" applyBorder="1" applyAlignment="1" applyProtection="1">
      <alignment horizontal="center" vertical="center"/>
    </xf>
    <xf numFmtId="0" fontId="21" fillId="0" borderId="15"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7" xfId="0" applyFont="1" applyBorder="1" applyAlignment="1" applyProtection="1">
      <alignment horizontal="center" vertical="center"/>
    </xf>
  </cellXfs>
  <cellStyles count="49">
    <cellStyle name="Hyperlinkki" xfId="1" builtinId="8"/>
    <cellStyle name="Milliers [0]_3A_NumeratorReport_Option1_040611" xfId="2"/>
    <cellStyle name="Milliers_3A_NumeratorReport_Option1_040611" xfId="3"/>
    <cellStyle name="Monétaire [0]_3A_NumeratorReport_Option1_040611" xfId="4"/>
    <cellStyle name="Monétaire_3A_NumeratorReport_Option1_040611" xfId="5"/>
    <cellStyle name="Normaali" xfId="0" builtinId="0"/>
    <cellStyle name="Normaali_A_L1_s" xfId="6"/>
    <cellStyle name="Normaali_A_L1_s 3" xfId="7"/>
    <cellStyle name="Normal 10" xfId="8"/>
    <cellStyle name="Normal 10 2" xfId="9"/>
    <cellStyle name="Normal 10 3" xfId="10"/>
    <cellStyle name="Normal 10 4" xfId="11"/>
    <cellStyle name="Normal 10 5" xfId="12"/>
    <cellStyle name="Normal 11" xfId="13"/>
    <cellStyle name="Normal 11 2" xfId="14"/>
    <cellStyle name="Normal 11 3" xfId="15"/>
    <cellStyle name="Normal 11 4" xfId="16"/>
    <cellStyle name="Normal 11 5" xfId="17"/>
    <cellStyle name="Normal 12" xfId="18"/>
    <cellStyle name="Normal 12 2" xfId="19"/>
    <cellStyle name="Normal 12 3" xfId="20"/>
    <cellStyle name="Normal 12 4" xfId="21"/>
    <cellStyle name="Normal 12 5" xfId="22"/>
    <cellStyle name="Normal 13" xfId="23"/>
    <cellStyle name="Normal 14" xfId="24"/>
    <cellStyle name="Normal 2" xfId="25"/>
    <cellStyle name="Normal 2 2" xfId="26"/>
    <cellStyle name="Normal 2 3" xfId="27"/>
    <cellStyle name="Normal 2 4" xfId="28"/>
    <cellStyle name="Normal 2 5" xfId="29"/>
    <cellStyle name="Normal 2 6" xfId="30"/>
    <cellStyle name="Normal 2 7" xfId="31"/>
    <cellStyle name="Normal 2 8" xfId="32"/>
    <cellStyle name="Normal 2 8 2" xfId="33"/>
    <cellStyle name="Normal 3" xfId="34"/>
    <cellStyle name="Normal 4" xfId="35"/>
    <cellStyle name="Normal 5" xfId="36"/>
    <cellStyle name="Normal 6" xfId="37"/>
    <cellStyle name="Normal 7" xfId="38"/>
    <cellStyle name="Normal 8" xfId="39"/>
    <cellStyle name="Normal 8 2" xfId="40"/>
    <cellStyle name="Normal 8 3" xfId="41"/>
    <cellStyle name="Normal 8 4" xfId="42"/>
    <cellStyle name="Normal 8 5" xfId="43"/>
    <cellStyle name="Normal 9 2" xfId="44"/>
    <cellStyle name="Normal 9 3" xfId="45"/>
    <cellStyle name="Normal 9 4" xfId="46"/>
    <cellStyle name="Normal 9 5" xfId="47"/>
    <cellStyle name="Normal_RahkaIIDemo" xfId="4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5DAA2"/>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Drop" dropStyle="combo" dx="16" fmlaRange="Kielet" noThreeD="1" sel="1" val="0"/>
</file>

<file path=xl/ctrlProps/ctrlProp7.xml><?xml version="1.0" encoding="utf-8"?>
<formControlPr xmlns="http://schemas.microsoft.com/office/spreadsheetml/2009/9/main" objectType="CheckBox" fmlaLink="EiRaportoitavaa"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657225</xdr:colOff>
          <xdr:row>10</xdr:row>
          <xdr:rowOff>38100</xdr:rowOff>
        </xdr:from>
        <xdr:to>
          <xdr:col>2</xdr:col>
          <xdr:colOff>2190750</xdr:colOff>
          <xdr:row>11</xdr:row>
          <xdr:rowOff>133350</xdr:rowOff>
        </xdr:to>
        <xdr:sp macro="" textlink="">
          <xdr:nvSpPr>
            <xdr:cNvPr id="1025" name="cmdGetReport"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Arial"/>
                  <a:cs typeface="Arial"/>
                </a:rPr>
                <a:t>Tuo raportti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12</xdr:row>
          <xdr:rowOff>95250</xdr:rowOff>
        </xdr:from>
        <xdr:to>
          <xdr:col>2</xdr:col>
          <xdr:colOff>2190750</xdr:colOff>
          <xdr:row>13</xdr:row>
          <xdr:rowOff>161925</xdr:rowOff>
        </xdr:to>
        <xdr:sp macro="" textlink="">
          <xdr:nvSpPr>
            <xdr:cNvPr id="1026" name="cmdClear"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Arial"/>
                  <a:cs typeface="Arial"/>
                </a:rPr>
                <a:t>Tyhjennä työkirja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14</xdr:row>
          <xdr:rowOff>95250</xdr:rowOff>
        </xdr:from>
        <xdr:to>
          <xdr:col>2</xdr:col>
          <xdr:colOff>2190750</xdr:colOff>
          <xdr:row>15</xdr:row>
          <xdr:rowOff>161925</xdr:rowOff>
        </xdr:to>
        <xdr:sp macro="" textlink="">
          <xdr:nvSpPr>
            <xdr:cNvPr id="1027" name="cmdPrint"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Arial"/>
                  <a:cs typeface="Arial"/>
                </a:rPr>
                <a:t>Tulosta kaikki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16</xdr:row>
          <xdr:rowOff>95250</xdr:rowOff>
        </xdr:from>
        <xdr:to>
          <xdr:col>2</xdr:col>
          <xdr:colOff>2190750</xdr:colOff>
          <xdr:row>17</xdr:row>
          <xdr:rowOff>161925</xdr:rowOff>
        </xdr:to>
        <xdr:sp macro="" textlink="">
          <xdr:nvSpPr>
            <xdr:cNvPr id="1028" name="cmdSaveWorkbook"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Arial"/>
                  <a:cs typeface="Arial"/>
                </a:rPr>
                <a:t>Tallenna työkirja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18</xdr:row>
          <xdr:rowOff>95250</xdr:rowOff>
        </xdr:from>
        <xdr:to>
          <xdr:col>2</xdr:col>
          <xdr:colOff>2190750</xdr:colOff>
          <xdr:row>19</xdr:row>
          <xdr:rowOff>161925</xdr:rowOff>
        </xdr:to>
        <xdr:sp macro="" textlink="">
          <xdr:nvSpPr>
            <xdr:cNvPr id="1029" name="cmdSaveReport"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Arial"/>
                  <a:cs typeface="Arial"/>
                </a:rPr>
                <a:t>Tallenna Fiva-raportti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152400</xdr:rowOff>
        </xdr:from>
        <xdr:to>
          <xdr:col>1</xdr:col>
          <xdr:colOff>1114425</xdr:colOff>
          <xdr:row>5</xdr:row>
          <xdr:rowOff>38100</xdr:rowOff>
        </xdr:to>
        <xdr:sp macro="" textlink="">
          <xdr:nvSpPr>
            <xdr:cNvPr id="1030" name="drpLanguage" hidden="1">
              <a:extLst>
                <a:ext uri="{63B3BB69-23CF-44E3-9099-C40C66FF867C}">
                  <a14:compatExt spid="_x0000_s103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2933700</xdr:colOff>
          <xdr:row>21</xdr:row>
          <xdr:rowOff>95250</xdr:rowOff>
        </xdr:from>
        <xdr:to>
          <xdr:col>1</xdr:col>
          <xdr:colOff>266700</xdr:colOff>
          <xdr:row>23</xdr:row>
          <xdr:rowOff>57150</xdr:rowOff>
        </xdr:to>
        <xdr:sp macro="" textlink="">
          <xdr:nvSpPr>
            <xdr:cNvPr id="1034" name="ChkEiRaportoitavaa"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3"/>
  <sheetViews>
    <sheetView topLeftCell="A3" workbookViewId="0">
      <selection activeCell="A2" sqref="A2"/>
    </sheetView>
  </sheetViews>
  <sheetFormatPr defaultColWidth="9" defaultRowHeight="12" x14ac:dyDescent="0.2"/>
  <cols>
    <col min="1" max="1" width="9" style="42"/>
    <col min="2" max="2" width="17.42578125" style="42" customWidth="1"/>
    <col min="3" max="16384" width="9" style="42"/>
  </cols>
  <sheetData>
    <row r="1" spans="1:13" ht="12.75" hidden="1" x14ac:dyDescent="0.2">
      <c r="A1" s="42" t="s">
        <v>178</v>
      </c>
      <c r="B1" s="42" t="s">
        <v>61</v>
      </c>
      <c r="C1" s="42" t="s">
        <v>75</v>
      </c>
      <c r="D1" s="42" t="s">
        <v>56</v>
      </c>
      <c r="E1" s="42" t="s">
        <v>57</v>
      </c>
      <c r="F1" s="42" t="s">
        <v>64</v>
      </c>
      <c r="G1" s="42" t="s">
        <v>65</v>
      </c>
      <c r="H1" s="42" t="s">
        <v>94</v>
      </c>
      <c r="I1" s="42" t="s">
        <v>395</v>
      </c>
      <c r="J1" s="42" t="s">
        <v>397</v>
      </c>
      <c r="K1" s="42" t="s">
        <v>398</v>
      </c>
      <c r="L1" s="42" t="s">
        <v>399</v>
      </c>
      <c r="M1" s="115" t="s">
        <v>680</v>
      </c>
    </row>
    <row r="2" spans="1:13" ht="12.75" hidden="1" x14ac:dyDescent="0.2">
      <c r="A2" s="42" t="s">
        <v>401</v>
      </c>
      <c r="B2" s="42" t="str">
        <f>Systeemitunnus</f>
        <v>RV</v>
      </c>
      <c r="C2" s="42">
        <f>Tiedonantajataso</f>
        <v>405</v>
      </c>
      <c r="D2" s="42">
        <f>YksilointitunnuksenTyyppi</f>
        <v>1</v>
      </c>
      <c r="E2" s="42" t="str">
        <f>Yksilointitunnus</f>
        <v>1234567</v>
      </c>
      <c r="F2" s="42">
        <f>Raportointipvm</f>
        <v>20150602</v>
      </c>
      <c r="G2" s="42">
        <f>Tiedonajankohta</f>
        <v>0</v>
      </c>
      <c r="H2" s="42" t="s">
        <v>402</v>
      </c>
      <c r="I2" s="42" t="str">
        <f>IF(RaportoijanNimi="","",RaportoijanNimi)</f>
        <v/>
      </c>
      <c r="J2" s="42" t="str">
        <f>IF(RaportoijanPuhelin="","",RaportoijanPuhelin)</f>
        <v/>
      </c>
      <c r="K2" s="42" t="str">
        <f>IF(RaportoijanSPostiOsoite="","",RaportoijanSPostiOsoite)</f>
        <v/>
      </c>
      <c r="L2" s="42" t="str">
        <f>sp_Version</f>
        <v>1.0.5</v>
      </c>
      <c r="M2" s="116">
        <f>IF(EiRaportoitavaa,1,0)</f>
        <v>0</v>
      </c>
    </row>
    <row r="3" spans="1:13" x14ac:dyDescent="0.2">
      <c r="A3" s="43" t="s">
        <v>403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4"/>
  <sheetViews>
    <sheetView workbookViewId="0">
      <selection activeCell="B1" sqref="B1"/>
    </sheetView>
  </sheetViews>
  <sheetFormatPr defaultRowHeight="12.75" x14ac:dyDescent="0.2"/>
  <cols>
    <col min="1" max="1" width="41" bestFit="1" customWidth="1"/>
    <col min="2" max="2" width="11.85546875" style="3" customWidth="1"/>
    <col min="3" max="3" width="19" bestFit="1" customWidth="1"/>
  </cols>
  <sheetData>
    <row r="1" spans="1:3" x14ac:dyDescent="0.2">
      <c r="A1" t="s">
        <v>61</v>
      </c>
      <c r="B1" s="20" t="s">
        <v>470</v>
      </c>
      <c r="C1" t="s">
        <v>59</v>
      </c>
    </row>
    <row r="2" spans="1:3" x14ac:dyDescent="0.2">
      <c r="A2" t="s">
        <v>75</v>
      </c>
      <c r="B2" s="3">
        <f>Tiedonantajataso</f>
        <v>405</v>
      </c>
      <c r="C2" t="s">
        <v>62</v>
      </c>
    </row>
    <row r="3" spans="1:3" x14ac:dyDescent="0.2">
      <c r="A3" t="s">
        <v>56</v>
      </c>
      <c r="B3" s="3">
        <f>YksilointitunnuksenTyyppi</f>
        <v>1</v>
      </c>
      <c r="C3" t="s">
        <v>60</v>
      </c>
    </row>
    <row r="4" spans="1:3" x14ac:dyDescent="0.2">
      <c r="A4" t="s">
        <v>57</v>
      </c>
      <c r="B4" s="3" t="str">
        <f>Yksilointitunnus</f>
        <v>1234567</v>
      </c>
      <c r="C4" t="s">
        <v>180</v>
      </c>
    </row>
    <row r="5" spans="1:3" x14ac:dyDescent="0.2">
      <c r="A5" t="s">
        <v>64</v>
      </c>
      <c r="B5" s="3">
        <f>Raportointipvm</f>
        <v>20150602</v>
      </c>
      <c r="C5" t="s">
        <v>63</v>
      </c>
    </row>
    <row r="6" spans="1:3" x14ac:dyDescent="0.2">
      <c r="A6" t="s">
        <v>65</v>
      </c>
      <c r="B6" s="3">
        <f>Tiedonajankohta</f>
        <v>0</v>
      </c>
      <c r="C6" t="s">
        <v>63</v>
      </c>
    </row>
    <row r="7" spans="1:3" x14ac:dyDescent="0.2">
      <c r="A7" t="s">
        <v>66</v>
      </c>
      <c r="B7" s="3">
        <v>90</v>
      </c>
      <c r="C7" t="s">
        <v>59</v>
      </c>
    </row>
    <row r="8" spans="1:3" x14ac:dyDescent="0.2">
      <c r="A8" t="s">
        <v>67</v>
      </c>
      <c r="B8" s="3">
        <f>Tapahtumakoodi</f>
        <v>1</v>
      </c>
      <c r="C8" t="s">
        <v>60</v>
      </c>
    </row>
    <row r="9" spans="1:3" x14ac:dyDescent="0.2">
      <c r="A9" t="s">
        <v>76</v>
      </c>
      <c r="C9" t="s">
        <v>62</v>
      </c>
    </row>
    <row r="10" spans="1:3" x14ac:dyDescent="0.2">
      <c r="A10" t="s">
        <v>77</v>
      </c>
      <c r="C10" t="s">
        <v>59</v>
      </c>
    </row>
    <row r="11" spans="1:3" x14ac:dyDescent="0.2">
      <c r="A11" t="s">
        <v>181</v>
      </c>
      <c r="C11" t="s">
        <v>60</v>
      </c>
    </row>
    <row r="12" spans="1:3" x14ac:dyDescent="0.2">
      <c r="A12" t="s">
        <v>78</v>
      </c>
      <c r="C12" t="s">
        <v>59</v>
      </c>
    </row>
    <row r="13" spans="1:3" x14ac:dyDescent="0.2">
      <c r="A13" t="s">
        <v>94</v>
      </c>
      <c r="C13" t="s">
        <v>68</v>
      </c>
    </row>
    <row r="14" spans="1:3" x14ac:dyDescent="0.2">
      <c r="A14" t="s">
        <v>69</v>
      </c>
      <c r="B14" s="4" t="s">
        <v>89</v>
      </c>
      <c r="C14" t="s">
        <v>62</v>
      </c>
    </row>
  </sheetData>
  <phoneticPr fontId="4"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dimension ref="A1:F35"/>
  <sheetViews>
    <sheetView workbookViewId="0">
      <selection activeCell="B2" sqref="B2"/>
    </sheetView>
  </sheetViews>
  <sheetFormatPr defaultRowHeight="12.75" x14ac:dyDescent="0.2"/>
  <cols>
    <col min="1" max="1" width="41" bestFit="1" customWidth="1"/>
    <col min="2" max="2" width="11.85546875" style="3" customWidth="1"/>
    <col min="3" max="3" width="15" customWidth="1"/>
  </cols>
  <sheetData>
    <row r="1" spans="1:6" x14ac:dyDescent="0.2">
      <c r="A1" t="s">
        <v>61</v>
      </c>
      <c r="B1" s="20" t="s">
        <v>470</v>
      </c>
      <c r="C1" t="s">
        <v>60</v>
      </c>
    </row>
    <row r="2" spans="1:6" x14ac:dyDescent="0.2">
      <c r="A2" t="s">
        <v>75</v>
      </c>
      <c r="B2" s="3">
        <f>Tiedonantajataso</f>
        <v>405</v>
      </c>
      <c r="C2" t="s">
        <v>62</v>
      </c>
    </row>
    <row r="3" spans="1:6" x14ac:dyDescent="0.2">
      <c r="A3" t="s">
        <v>56</v>
      </c>
      <c r="B3" s="3">
        <f>YksilointitunnuksenTyyppi</f>
        <v>1</v>
      </c>
      <c r="C3" t="s">
        <v>60</v>
      </c>
    </row>
    <row r="4" spans="1:6" x14ac:dyDescent="0.2">
      <c r="A4" s="35" t="s">
        <v>57</v>
      </c>
      <c r="B4" s="36" t="str">
        <f>Yksilointitunnus</f>
        <v>1234567</v>
      </c>
      <c r="C4" s="35" t="s">
        <v>234</v>
      </c>
      <c r="D4" s="35"/>
      <c r="E4" s="35"/>
    </row>
    <row r="5" spans="1:6" x14ac:dyDescent="0.2">
      <c r="A5" s="35" t="s">
        <v>64</v>
      </c>
      <c r="B5" s="36">
        <f>Raportointipvm</f>
        <v>20150602</v>
      </c>
      <c r="C5" s="35" t="s">
        <v>63</v>
      </c>
      <c r="D5" s="35"/>
      <c r="E5" s="35"/>
    </row>
    <row r="6" spans="1:6" x14ac:dyDescent="0.2">
      <c r="A6" s="35" t="s">
        <v>65</v>
      </c>
      <c r="B6" s="36">
        <f>Tiedonajankohta</f>
        <v>0</v>
      </c>
      <c r="C6" s="35" t="s">
        <v>63</v>
      </c>
      <c r="D6" s="35"/>
      <c r="E6" s="35"/>
    </row>
    <row r="7" spans="1:6" x14ac:dyDescent="0.2">
      <c r="A7" s="35" t="s">
        <v>66</v>
      </c>
      <c r="B7" s="36">
        <v>90</v>
      </c>
      <c r="C7" s="35" t="s">
        <v>235</v>
      </c>
      <c r="D7" s="35"/>
      <c r="E7" s="35"/>
    </row>
    <row r="8" spans="1:6" x14ac:dyDescent="0.2">
      <c r="A8" s="35" t="s">
        <v>67</v>
      </c>
      <c r="B8" s="36">
        <v>1</v>
      </c>
      <c r="C8" s="35" t="s">
        <v>60</v>
      </c>
      <c r="D8" s="35"/>
      <c r="E8" s="35"/>
    </row>
    <row r="9" spans="1:6" x14ac:dyDescent="0.2">
      <c r="A9" s="35" t="s">
        <v>76</v>
      </c>
      <c r="B9" s="35"/>
      <c r="C9" s="35" t="s">
        <v>62</v>
      </c>
      <c r="D9" s="35"/>
      <c r="E9" s="35"/>
    </row>
    <row r="10" spans="1:6" x14ac:dyDescent="0.2">
      <c r="A10" s="35" t="s">
        <v>504</v>
      </c>
      <c r="B10" s="35"/>
      <c r="C10" s="35" t="s">
        <v>505</v>
      </c>
      <c r="D10" s="35" t="s">
        <v>506</v>
      </c>
      <c r="E10" s="35"/>
    </row>
    <row r="11" spans="1:6" x14ac:dyDescent="0.2">
      <c r="A11" s="35" t="s">
        <v>507</v>
      </c>
      <c r="B11" s="35"/>
      <c r="C11" s="35" t="s">
        <v>508</v>
      </c>
      <c r="D11" s="35" t="s">
        <v>506</v>
      </c>
      <c r="E11" s="35" t="s">
        <v>509</v>
      </c>
      <c r="F11" s="19">
        <v>1</v>
      </c>
    </row>
    <row r="12" spans="1:6" x14ac:dyDescent="0.2">
      <c r="A12" s="35" t="s">
        <v>510</v>
      </c>
      <c r="B12" s="35"/>
      <c r="C12" s="35" t="s">
        <v>511</v>
      </c>
      <c r="D12" s="35" t="s">
        <v>506</v>
      </c>
      <c r="E12" s="35"/>
    </row>
    <row r="13" spans="1:6" x14ac:dyDescent="0.2">
      <c r="A13" s="35" t="s">
        <v>77</v>
      </c>
      <c r="B13" s="35"/>
      <c r="C13" s="35" t="s">
        <v>236</v>
      </c>
      <c r="D13" s="35"/>
      <c r="E13" s="35"/>
    </row>
    <row r="14" spans="1:6" x14ac:dyDescent="0.2">
      <c r="A14" s="35" t="s">
        <v>181</v>
      </c>
      <c r="B14" s="35"/>
      <c r="C14" s="35" t="s">
        <v>60</v>
      </c>
      <c r="D14" s="35"/>
      <c r="E14" s="35"/>
    </row>
    <row r="15" spans="1:6" x14ac:dyDescent="0.2">
      <c r="A15" s="35" t="s">
        <v>78</v>
      </c>
      <c r="B15" s="35"/>
      <c r="C15" s="35" t="s">
        <v>235</v>
      </c>
      <c r="D15" s="35"/>
      <c r="E15" s="35"/>
    </row>
    <row r="16" spans="1:6" x14ac:dyDescent="0.2">
      <c r="A16" s="35" t="s">
        <v>94</v>
      </c>
      <c r="B16" s="35"/>
      <c r="C16" s="35" t="s">
        <v>68</v>
      </c>
      <c r="D16" s="35"/>
      <c r="E16" s="35"/>
    </row>
    <row r="17" spans="1:5" x14ac:dyDescent="0.2">
      <c r="A17" s="35" t="s">
        <v>69</v>
      </c>
      <c r="B17" s="37" t="s">
        <v>89</v>
      </c>
      <c r="C17" s="35" t="s">
        <v>62</v>
      </c>
    </row>
    <row r="22" spans="1:5" x14ac:dyDescent="0.2">
      <c r="A22" s="32"/>
      <c r="B22" s="33"/>
      <c r="C22" s="32"/>
      <c r="D22" s="32"/>
      <c r="E22" s="32"/>
    </row>
    <row r="23" spans="1:5" x14ac:dyDescent="0.2">
      <c r="A23" s="32"/>
      <c r="B23" s="33"/>
      <c r="C23" s="32"/>
      <c r="D23" s="32"/>
      <c r="E23" s="32"/>
    </row>
    <row r="24" spans="1:5" x14ac:dyDescent="0.2">
      <c r="A24" s="32"/>
      <c r="B24" s="33"/>
      <c r="C24" s="32"/>
      <c r="D24" s="32"/>
      <c r="E24" s="32"/>
    </row>
    <row r="25" spans="1:5" x14ac:dyDescent="0.2">
      <c r="A25" s="32"/>
      <c r="B25" s="33"/>
      <c r="C25" s="32"/>
      <c r="D25" s="32"/>
      <c r="E25" s="32"/>
    </row>
    <row r="26" spans="1:5" x14ac:dyDescent="0.2">
      <c r="A26" s="32"/>
      <c r="B26" s="33"/>
      <c r="C26" s="32"/>
      <c r="D26" s="32"/>
      <c r="E26" s="32"/>
    </row>
    <row r="27" spans="1:5" x14ac:dyDescent="0.2">
      <c r="A27" s="32"/>
      <c r="B27" s="32"/>
      <c r="C27" s="32"/>
      <c r="D27" s="32"/>
      <c r="E27" s="32"/>
    </row>
    <row r="28" spans="1:5" x14ac:dyDescent="0.2">
      <c r="A28" s="32"/>
      <c r="B28" s="32"/>
      <c r="C28" s="32"/>
      <c r="D28" s="32"/>
      <c r="E28" s="32"/>
    </row>
    <row r="29" spans="1:5" x14ac:dyDescent="0.2">
      <c r="A29" s="32"/>
      <c r="B29" s="32"/>
      <c r="C29" s="32"/>
      <c r="D29" s="32"/>
      <c r="E29" s="32"/>
    </row>
    <row r="30" spans="1:5" x14ac:dyDescent="0.2">
      <c r="A30" s="32"/>
      <c r="B30" s="32"/>
      <c r="C30" s="32"/>
      <c r="D30" s="32"/>
      <c r="E30" s="32"/>
    </row>
    <row r="31" spans="1:5" x14ac:dyDescent="0.2">
      <c r="A31" s="32"/>
      <c r="B31" s="32"/>
      <c r="C31" s="32"/>
      <c r="D31" s="32"/>
      <c r="E31" s="32"/>
    </row>
    <row r="32" spans="1:5" x14ac:dyDescent="0.2">
      <c r="A32" s="32"/>
      <c r="B32" s="32"/>
      <c r="C32" s="32"/>
      <c r="D32" s="32"/>
      <c r="E32" s="32"/>
    </row>
    <row r="33" spans="1:5" x14ac:dyDescent="0.2">
      <c r="A33" s="32"/>
      <c r="B33" s="32"/>
      <c r="C33" s="32"/>
      <c r="D33" s="32"/>
      <c r="E33" s="32"/>
    </row>
    <row r="34" spans="1:5" x14ac:dyDescent="0.2">
      <c r="A34" s="32"/>
      <c r="B34" s="32"/>
      <c r="C34" s="32"/>
      <c r="D34" s="32"/>
      <c r="E34" s="32"/>
    </row>
    <row r="35" spans="1:5" x14ac:dyDescent="0.2">
      <c r="A35" s="32"/>
      <c r="B35" s="34"/>
      <c r="C35" s="32"/>
    </row>
  </sheetData>
  <pageMargins left="0.75" right="0.75" top="1" bottom="1" header="0.5" footer="0.5"/>
  <pageSetup paperSize="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2"/>
  <sheetViews>
    <sheetView workbookViewId="0">
      <selection activeCell="B2" sqref="B2"/>
    </sheetView>
  </sheetViews>
  <sheetFormatPr defaultRowHeight="12.75" x14ac:dyDescent="0.2"/>
  <cols>
    <col min="1" max="1" width="22.5703125" customWidth="1"/>
    <col min="2" max="2" width="27.5703125" customWidth="1"/>
    <col min="3" max="3" width="20.5703125" customWidth="1"/>
  </cols>
  <sheetData>
    <row r="1" spans="1:3" x14ac:dyDescent="0.2">
      <c r="A1" s="22" t="s">
        <v>61</v>
      </c>
      <c r="B1" s="119" t="s">
        <v>470</v>
      </c>
      <c r="C1" s="22" t="s">
        <v>60</v>
      </c>
    </row>
    <row r="2" spans="1:3" x14ac:dyDescent="0.2">
      <c r="A2" s="22" t="s">
        <v>75</v>
      </c>
      <c r="B2" s="26">
        <f>Tiedonantajataso</f>
        <v>405</v>
      </c>
      <c r="C2" s="22" t="s">
        <v>62</v>
      </c>
    </row>
    <row r="3" spans="1:3" x14ac:dyDescent="0.2">
      <c r="A3" s="22" t="s">
        <v>56</v>
      </c>
      <c r="B3" s="26">
        <f>YksilointitunnuksenTyyppi</f>
        <v>1</v>
      </c>
      <c r="C3" s="22" t="s">
        <v>60</v>
      </c>
    </row>
    <row r="4" spans="1:3" x14ac:dyDescent="0.2">
      <c r="A4" s="22" t="s">
        <v>57</v>
      </c>
      <c r="B4" s="26" t="str">
        <f>Yksilointitunnus</f>
        <v>1234567</v>
      </c>
      <c r="C4" s="22" t="s">
        <v>180</v>
      </c>
    </row>
    <row r="5" spans="1:3" x14ac:dyDescent="0.2">
      <c r="A5" s="22" t="s">
        <v>64</v>
      </c>
      <c r="B5" s="26">
        <f>Raportointipvm</f>
        <v>20150602</v>
      </c>
      <c r="C5" s="22" t="s">
        <v>63</v>
      </c>
    </row>
    <row r="6" spans="1:3" x14ac:dyDescent="0.2">
      <c r="A6" s="22" t="s">
        <v>65</v>
      </c>
      <c r="B6" s="26">
        <f>Tiedonajankohta</f>
        <v>0</v>
      </c>
      <c r="C6" s="22" t="s">
        <v>63</v>
      </c>
    </row>
    <row r="7" spans="1:3" x14ac:dyDescent="0.2">
      <c r="A7" s="22" t="s">
        <v>94</v>
      </c>
      <c r="B7" s="26" t="str">
        <f>Header</f>
        <v>HEADER</v>
      </c>
      <c r="C7" s="22" t="s">
        <v>394</v>
      </c>
    </row>
    <row r="8" spans="1:3" x14ac:dyDescent="0.2">
      <c r="A8" s="22" t="s">
        <v>395</v>
      </c>
      <c r="B8" s="23" t="str">
        <f>IF(RaportoijanNimi="","",RaportoijanNimi)</f>
        <v/>
      </c>
      <c r="C8" s="24" t="s">
        <v>396</v>
      </c>
    </row>
    <row r="9" spans="1:3" ht="15" x14ac:dyDescent="0.25">
      <c r="A9" s="25" t="s">
        <v>397</v>
      </c>
      <c r="B9" s="26" t="str">
        <f>IF(RaportoijanPuhelin="","",RaportoijanPuhelin)</f>
        <v/>
      </c>
      <c r="C9" s="24" t="s">
        <v>396</v>
      </c>
    </row>
    <row r="10" spans="1:3" x14ac:dyDescent="0.2">
      <c r="A10" s="24" t="s">
        <v>398</v>
      </c>
      <c r="B10" s="26" t="str">
        <f>IF(RaportoijanSPostiOsoite="","",RaportoijanSPostiOsoite)</f>
        <v/>
      </c>
      <c r="C10" s="24" t="s">
        <v>396</v>
      </c>
    </row>
    <row r="11" spans="1:3" x14ac:dyDescent="0.2">
      <c r="A11" s="24" t="s">
        <v>399</v>
      </c>
      <c r="B11" s="26" t="str">
        <f>sp_Version</f>
        <v>1.0.5</v>
      </c>
      <c r="C11" s="24" t="s">
        <v>400</v>
      </c>
    </row>
    <row r="12" spans="1:3" x14ac:dyDescent="0.2">
      <c r="A12" s="19" t="s">
        <v>680</v>
      </c>
      <c r="B12" s="117">
        <f>IF(EiRaportoitavaa,1,0)</f>
        <v>0</v>
      </c>
      <c r="C12" s="118" t="s">
        <v>681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25"/>
  <sheetViews>
    <sheetView workbookViewId="0">
      <selection activeCell="E24" sqref="E23:E24"/>
    </sheetView>
  </sheetViews>
  <sheetFormatPr defaultRowHeight="12.75" x14ac:dyDescent="0.2"/>
  <sheetData>
    <row r="1" spans="1:2" x14ac:dyDescent="0.2">
      <c r="A1" s="38" t="s">
        <v>503</v>
      </c>
      <c r="B1" s="38" t="s">
        <v>512</v>
      </c>
    </row>
    <row r="2" spans="1:2" x14ac:dyDescent="0.2">
      <c r="A2" s="38" t="s">
        <v>503</v>
      </c>
      <c r="B2" s="38" t="s">
        <v>513</v>
      </c>
    </row>
    <row r="3" spans="1:2" x14ac:dyDescent="0.2">
      <c r="A3" s="38" t="s">
        <v>503</v>
      </c>
      <c r="B3" s="38" t="s">
        <v>514</v>
      </c>
    </row>
    <row r="4" spans="1:2" x14ac:dyDescent="0.2">
      <c r="A4" s="38" t="s">
        <v>503</v>
      </c>
      <c r="B4" s="38" t="s">
        <v>515</v>
      </c>
    </row>
    <row r="5" spans="1:2" x14ac:dyDescent="0.2">
      <c r="A5" s="38" t="s">
        <v>503</v>
      </c>
      <c r="B5" s="38" t="s">
        <v>516</v>
      </c>
    </row>
    <row r="6" spans="1:2" x14ac:dyDescent="0.2">
      <c r="A6" s="38" t="s">
        <v>503</v>
      </c>
      <c r="B6" s="38" t="s">
        <v>617</v>
      </c>
    </row>
    <row r="7" spans="1:2" x14ac:dyDescent="0.2">
      <c r="A7" s="38" t="s">
        <v>503</v>
      </c>
      <c r="B7" s="38" t="s">
        <v>618</v>
      </c>
    </row>
    <row r="8" spans="1:2" x14ac:dyDescent="0.2">
      <c r="A8" s="38" t="s">
        <v>503</v>
      </c>
      <c r="B8" s="38" t="s">
        <v>689</v>
      </c>
    </row>
    <row r="9" spans="1:2" x14ac:dyDescent="0.2">
      <c r="A9" s="38" t="s">
        <v>503</v>
      </c>
      <c r="B9" s="38" t="s">
        <v>690</v>
      </c>
    </row>
    <row r="10" spans="1:2" x14ac:dyDescent="0.2">
      <c r="A10" s="38" t="s">
        <v>503</v>
      </c>
      <c r="B10" s="38" t="s">
        <v>691</v>
      </c>
    </row>
    <row r="11" spans="1:2" x14ac:dyDescent="0.2">
      <c r="A11" s="38" t="s">
        <v>503</v>
      </c>
      <c r="B11" s="38" t="s">
        <v>692</v>
      </c>
    </row>
    <row r="12" spans="1:2" x14ac:dyDescent="0.2">
      <c r="A12" s="38" t="s">
        <v>503</v>
      </c>
      <c r="B12" s="38" t="s">
        <v>693</v>
      </c>
    </row>
    <row r="13" spans="1:2" x14ac:dyDescent="0.2">
      <c r="A13" s="38" t="s">
        <v>503</v>
      </c>
      <c r="B13" s="38" t="s">
        <v>694</v>
      </c>
    </row>
    <row r="14" spans="1:2" x14ac:dyDescent="0.2">
      <c r="A14" s="38" t="s">
        <v>503</v>
      </c>
      <c r="B14" s="38" t="s">
        <v>695</v>
      </c>
    </row>
    <row r="15" spans="1:2" x14ac:dyDescent="0.2">
      <c r="A15" s="38" t="s">
        <v>503</v>
      </c>
      <c r="B15" s="38" t="s">
        <v>696</v>
      </c>
    </row>
    <row r="16" spans="1:2" x14ac:dyDescent="0.2">
      <c r="A16" s="38" t="s">
        <v>503</v>
      </c>
      <c r="B16" s="38" t="s">
        <v>697</v>
      </c>
    </row>
    <row r="17" spans="1:2" x14ac:dyDescent="0.2">
      <c r="A17" s="38" t="s">
        <v>503</v>
      </c>
      <c r="B17" s="38" t="s">
        <v>698</v>
      </c>
    </row>
    <row r="18" spans="1:2" x14ac:dyDescent="0.2">
      <c r="A18" s="38" t="s">
        <v>503</v>
      </c>
      <c r="B18" s="38" t="s">
        <v>699</v>
      </c>
    </row>
    <row r="19" spans="1:2" x14ac:dyDescent="0.2">
      <c r="A19" s="38" t="s">
        <v>503</v>
      </c>
      <c r="B19" s="38" t="s">
        <v>700</v>
      </c>
    </row>
    <row r="20" spans="1:2" x14ac:dyDescent="0.2">
      <c r="A20" s="38" t="s">
        <v>503</v>
      </c>
      <c r="B20" s="38" t="s">
        <v>701</v>
      </c>
    </row>
    <row r="21" spans="1:2" x14ac:dyDescent="0.2">
      <c r="A21" s="38" t="s">
        <v>503</v>
      </c>
      <c r="B21" s="38" t="s">
        <v>702</v>
      </c>
    </row>
    <row r="22" spans="1:2" x14ac:dyDescent="0.2">
      <c r="A22" s="38" t="s">
        <v>503</v>
      </c>
      <c r="B22" s="38" t="s">
        <v>703</v>
      </c>
    </row>
    <row r="23" spans="1:2" x14ac:dyDescent="0.2">
      <c r="A23" s="38" t="s">
        <v>503</v>
      </c>
      <c r="B23" s="38" t="s">
        <v>704</v>
      </c>
    </row>
    <row r="24" spans="1:2" x14ac:dyDescent="0.2">
      <c r="A24" s="38" t="s">
        <v>503</v>
      </c>
      <c r="B24" s="38" t="s">
        <v>705</v>
      </c>
    </row>
    <row r="25" spans="1:2" x14ac:dyDescent="0.2">
      <c r="A25" s="38" t="s">
        <v>503</v>
      </c>
      <c r="B25" s="38" t="s">
        <v>706</v>
      </c>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9"/>
  <sheetViews>
    <sheetView workbookViewId="0">
      <selection activeCell="E2" sqref="E2"/>
    </sheetView>
  </sheetViews>
  <sheetFormatPr defaultRowHeight="12.75" x14ac:dyDescent="0.2"/>
  <cols>
    <col min="1" max="1" width="7.85546875" customWidth="1"/>
    <col min="2" max="2" width="21" customWidth="1"/>
    <col min="3" max="3" width="12.28515625" customWidth="1"/>
    <col min="4" max="4" width="20" customWidth="1"/>
    <col min="5" max="5" width="15.85546875" customWidth="1"/>
    <col min="6" max="6" width="15.28515625" customWidth="1"/>
    <col min="14" max="14" width="13.42578125" customWidth="1"/>
    <col min="15" max="15" width="27.5703125" customWidth="1"/>
    <col min="17" max="17" width="9.28515625" customWidth="1"/>
  </cols>
  <sheetData>
    <row r="1" spans="1:17" ht="38.25" x14ac:dyDescent="0.2">
      <c r="A1" s="13" t="s">
        <v>197</v>
      </c>
      <c r="B1" s="14" t="s">
        <v>198</v>
      </c>
      <c r="C1" s="15" t="s">
        <v>185</v>
      </c>
      <c r="D1" s="16" t="s">
        <v>199</v>
      </c>
      <c r="E1" s="17" t="s">
        <v>15</v>
      </c>
      <c r="F1" s="17" t="s">
        <v>16</v>
      </c>
      <c r="G1" s="18" t="s">
        <v>17</v>
      </c>
      <c r="H1" s="17" t="s">
        <v>18</v>
      </c>
      <c r="I1" s="17" t="s">
        <v>19</v>
      </c>
      <c r="J1" s="18" t="s">
        <v>20</v>
      </c>
      <c r="K1" s="17" t="s">
        <v>21</v>
      </c>
      <c r="L1" s="17" t="s">
        <v>22</v>
      </c>
      <c r="M1" s="18" t="s">
        <v>200</v>
      </c>
      <c r="N1" s="16" t="s">
        <v>201</v>
      </c>
      <c r="O1" s="16" t="s">
        <v>202</v>
      </c>
      <c r="P1" s="16" t="s">
        <v>203</v>
      </c>
      <c r="Q1" s="16" t="s">
        <v>204</v>
      </c>
    </row>
    <row r="2" spans="1:17" x14ac:dyDescent="0.2">
      <c r="A2" s="10">
        <v>1</v>
      </c>
      <c r="B2" s="8"/>
      <c r="C2" s="19"/>
      <c r="F2" s="21"/>
      <c r="J2" s="19"/>
      <c r="N2" s="19"/>
      <c r="O2" s="19"/>
    </row>
    <row r="3" spans="1:17" x14ac:dyDescent="0.2">
      <c r="A3" s="10"/>
      <c r="B3" s="8"/>
      <c r="C3" s="19"/>
      <c r="F3" s="21"/>
      <c r="J3" s="19"/>
    </row>
    <row r="4" spans="1:17" x14ac:dyDescent="0.2">
      <c r="A4" s="10"/>
      <c r="B4" s="8"/>
      <c r="C4" s="19"/>
      <c r="F4" s="21"/>
      <c r="J4" s="19"/>
    </row>
    <row r="5" spans="1:17" x14ac:dyDescent="0.2">
      <c r="A5" s="10"/>
      <c r="B5" s="8"/>
      <c r="C5" s="19"/>
      <c r="F5" s="21"/>
      <c r="J5" s="19"/>
    </row>
    <row r="6" spans="1:17" x14ac:dyDescent="0.2">
      <c r="A6" s="10"/>
      <c r="B6" s="8"/>
      <c r="C6" s="19"/>
      <c r="F6" s="21"/>
      <c r="G6" s="7"/>
      <c r="J6" s="19"/>
    </row>
    <row r="7" spans="1:17" x14ac:dyDescent="0.2">
      <c r="A7" s="10"/>
      <c r="B7" s="8"/>
      <c r="C7" s="19"/>
      <c r="F7" s="21"/>
      <c r="J7" s="19"/>
    </row>
    <row r="8" spans="1:17" x14ac:dyDescent="0.2">
      <c r="A8" s="10"/>
      <c r="B8" s="8"/>
      <c r="C8" s="19"/>
      <c r="F8" s="21"/>
      <c r="J8" s="19"/>
    </row>
    <row r="9" spans="1:17" x14ac:dyDescent="0.2">
      <c r="A9" s="10"/>
      <c r="B9" s="8"/>
      <c r="C9" s="19"/>
      <c r="F9" s="21"/>
      <c r="J9" s="19"/>
    </row>
    <row r="10" spans="1:17" x14ac:dyDescent="0.2">
      <c r="A10" s="10"/>
      <c r="B10" s="8"/>
      <c r="C10" s="19"/>
      <c r="F10" s="21"/>
      <c r="J10" s="19"/>
    </row>
    <row r="11" spans="1:17" x14ac:dyDescent="0.2">
      <c r="A11" s="10"/>
      <c r="B11" s="8"/>
      <c r="C11" s="19"/>
      <c r="F11" s="21"/>
      <c r="J11" s="19"/>
    </row>
    <row r="12" spans="1:17" x14ac:dyDescent="0.2">
      <c r="A12" s="10"/>
      <c r="B12" s="8"/>
      <c r="C12" s="19"/>
      <c r="F12" s="21"/>
      <c r="J12" s="19"/>
    </row>
    <row r="13" spans="1:17" x14ac:dyDescent="0.2">
      <c r="A13" s="9"/>
      <c r="B13" s="8"/>
      <c r="F13" s="7"/>
    </row>
    <row r="14" spans="1:17" x14ac:dyDescent="0.2">
      <c r="A14" s="10"/>
      <c r="B14" s="8"/>
      <c r="F14" s="7"/>
    </row>
    <row r="15" spans="1:17" x14ac:dyDescent="0.2">
      <c r="A15" s="9"/>
      <c r="B15" s="8"/>
      <c r="F15" s="7"/>
    </row>
    <row r="16" spans="1:17" x14ac:dyDescent="0.2">
      <c r="A16" s="9"/>
      <c r="B16" s="8"/>
      <c r="F16" s="7"/>
    </row>
    <row r="17" spans="1:14" x14ac:dyDescent="0.2">
      <c r="A17" s="10"/>
      <c r="B17" s="8"/>
      <c r="F17" s="7"/>
    </row>
    <row r="18" spans="1:14" x14ac:dyDescent="0.2">
      <c r="A18" s="9"/>
      <c r="B18" s="8"/>
      <c r="F18" s="7"/>
    </row>
    <row r="19" spans="1:14" x14ac:dyDescent="0.2">
      <c r="A19" s="10"/>
      <c r="B19" s="8"/>
      <c r="D19" s="19"/>
      <c r="F19" s="7"/>
    </row>
    <row r="20" spans="1:14" x14ac:dyDescent="0.2">
      <c r="A20" s="9"/>
      <c r="B20" s="8"/>
      <c r="D20" s="19"/>
      <c r="F20" s="7"/>
    </row>
    <row r="21" spans="1:14" x14ac:dyDescent="0.2">
      <c r="A21" s="9"/>
      <c r="B21" s="8"/>
      <c r="D21" s="19"/>
      <c r="F21" s="7"/>
    </row>
    <row r="22" spans="1:14" x14ac:dyDescent="0.2">
      <c r="A22" s="10"/>
      <c r="B22" s="8"/>
      <c r="D22" s="19"/>
      <c r="F22" s="7"/>
    </row>
    <row r="23" spans="1:14" x14ac:dyDescent="0.2">
      <c r="A23" s="9"/>
      <c r="B23" s="8"/>
      <c r="D23" s="19"/>
      <c r="F23" s="7"/>
    </row>
    <row r="24" spans="1:14" x14ac:dyDescent="0.2">
      <c r="A24" s="10"/>
      <c r="B24" s="8"/>
      <c r="F24" s="7"/>
    </row>
    <row r="25" spans="1:14" x14ac:dyDescent="0.2">
      <c r="A25" s="9"/>
      <c r="B25" s="8"/>
      <c r="F25" s="7"/>
      <c r="N25" s="19"/>
    </row>
    <row r="26" spans="1:14" x14ac:dyDescent="0.2">
      <c r="A26" s="9"/>
      <c r="B26" s="8"/>
      <c r="F26" s="7"/>
    </row>
    <row r="27" spans="1:14" x14ac:dyDescent="0.2">
      <c r="A27" s="10"/>
      <c r="B27" s="8"/>
      <c r="F27" s="7"/>
    </row>
    <row r="28" spans="1:14" x14ac:dyDescent="0.2">
      <c r="A28" s="9"/>
      <c r="B28" s="8"/>
      <c r="F28" s="7"/>
    </row>
    <row r="29" spans="1:14" x14ac:dyDescent="0.2">
      <c r="A29" s="10"/>
      <c r="B29" s="8"/>
      <c r="F29" s="7"/>
    </row>
    <row r="30" spans="1:14" x14ac:dyDescent="0.2">
      <c r="A30" s="9"/>
      <c r="B30" s="8"/>
      <c r="F30" s="7"/>
    </row>
    <row r="31" spans="1:14" x14ac:dyDescent="0.2">
      <c r="A31" s="9"/>
      <c r="B31" s="8"/>
      <c r="F31" s="7"/>
    </row>
    <row r="32" spans="1:14" x14ac:dyDescent="0.2">
      <c r="A32" s="10"/>
      <c r="B32" s="8"/>
      <c r="F32" s="7"/>
    </row>
    <row r="33" spans="1:14" x14ac:dyDescent="0.2">
      <c r="A33" s="9"/>
      <c r="B33" s="8"/>
      <c r="F33" s="7"/>
    </row>
    <row r="34" spans="1:14" x14ac:dyDescent="0.2">
      <c r="A34" s="10"/>
      <c r="B34" s="8"/>
      <c r="F34" s="7"/>
    </row>
    <row r="35" spans="1:14" x14ac:dyDescent="0.2">
      <c r="A35" s="9"/>
      <c r="B35" s="8"/>
      <c r="F35" s="7"/>
    </row>
    <row r="36" spans="1:14" x14ac:dyDescent="0.2">
      <c r="A36" s="9"/>
      <c r="B36" s="8"/>
      <c r="F36" s="7"/>
    </row>
    <row r="37" spans="1:14" x14ac:dyDescent="0.2">
      <c r="A37" s="10"/>
      <c r="B37" s="8"/>
      <c r="F37" s="7"/>
    </row>
    <row r="38" spans="1:14" x14ac:dyDescent="0.2">
      <c r="A38" s="9"/>
      <c r="B38" s="8"/>
      <c r="F38" s="7"/>
    </row>
    <row r="39" spans="1:14" x14ac:dyDescent="0.2">
      <c r="A39" s="10"/>
      <c r="B39" s="8"/>
      <c r="F39" s="7"/>
    </row>
    <row r="40" spans="1:14" x14ac:dyDescent="0.2">
      <c r="A40" s="9"/>
      <c r="B40" s="8"/>
      <c r="F40" s="7"/>
    </row>
    <row r="41" spans="1:14" x14ac:dyDescent="0.2">
      <c r="A41" s="9"/>
      <c r="B41" s="8"/>
      <c r="F41" s="7"/>
      <c r="N41" s="19"/>
    </row>
    <row r="42" spans="1:14" x14ac:dyDescent="0.2">
      <c r="A42" s="10"/>
      <c r="B42" s="8"/>
      <c r="F42" s="7"/>
      <c r="N42" s="19"/>
    </row>
    <row r="43" spans="1:14" x14ac:dyDescent="0.2">
      <c r="A43" s="9"/>
      <c r="B43" s="8"/>
      <c r="F43" s="7"/>
      <c r="N43" s="19"/>
    </row>
    <row r="44" spans="1:14" x14ac:dyDescent="0.2">
      <c r="A44" s="10"/>
      <c r="B44" s="8"/>
      <c r="F44" s="7"/>
    </row>
    <row r="45" spans="1:14" x14ac:dyDescent="0.2">
      <c r="A45" s="9"/>
      <c r="B45" s="8"/>
      <c r="F45" s="7"/>
    </row>
    <row r="46" spans="1:14" x14ac:dyDescent="0.2">
      <c r="A46" s="9"/>
      <c r="B46" s="8"/>
      <c r="F46" s="7"/>
    </row>
    <row r="47" spans="1:14" x14ac:dyDescent="0.2">
      <c r="A47" s="10"/>
      <c r="B47" s="8"/>
      <c r="F47" s="7"/>
    </row>
    <row r="48" spans="1:14" x14ac:dyDescent="0.2">
      <c r="A48" s="9"/>
      <c r="B48" s="8"/>
      <c r="F48" s="7"/>
    </row>
    <row r="49" spans="1:6" x14ac:dyDescent="0.2">
      <c r="A49" s="10"/>
      <c r="B49" s="8"/>
      <c r="F49" s="7"/>
    </row>
    <row r="50" spans="1:6" x14ac:dyDescent="0.2">
      <c r="A50" s="9"/>
      <c r="B50" s="8"/>
      <c r="F50" s="7"/>
    </row>
    <row r="51" spans="1:6" x14ac:dyDescent="0.2">
      <c r="A51" s="9"/>
      <c r="B51" s="8"/>
      <c r="F51" s="7"/>
    </row>
    <row r="52" spans="1:6" x14ac:dyDescent="0.2">
      <c r="A52" s="10"/>
      <c r="B52" s="8"/>
      <c r="F52" s="7"/>
    </row>
    <row r="53" spans="1:6" x14ac:dyDescent="0.2">
      <c r="A53" s="9"/>
      <c r="B53" s="8"/>
      <c r="F53" s="7"/>
    </row>
    <row r="54" spans="1:6" x14ac:dyDescent="0.2">
      <c r="A54" s="9"/>
      <c r="B54" s="8"/>
      <c r="F54" s="7"/>
    </row>
    <row r="55" spans="1:6" x14ac:dyDescent="0.2">
      <c r="A55" s="10"/>
      <c r="B55" s="8"/>
      <c r="F55" s="7"/>
    </row>
    <row r="56" spans="1:6" x14ac:dyDescent="0.2">
      <c r="A56" s="9"/>
      <c r="B56" s="8"/>
      <c r="F56" s="7"/>
    </row>
    <row r="57" spans="1:6" x14ac:dyDescent="0.2">
      <c r="A57" s="9"/>
      <c r="B57" s="8"/>
      <c r="F57" s="7"/>
    </row>
    <row r="58" spans="1:6" x14ac:dyDescent="0.2">
      <c r="A58" s="10"/>
      <c r="B58" s="8"/>
      <c r="F58" s="7"/>
    </row>
    <row r="59" spans="1:6" x14ac:dyDescent="0.2">
      <c r="A59" s="9"/>
      <c r="B59" s="8"/>
      <c r="F59" s="7"/>
    </row>
  </sheetData>
  <phoneticPr fontId="4"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
  <sheetViews>
    <sheetView workbookViewId="0"/>
  </sheetViews>
  <sheetFormatPr defaultRowHeight="12.75" x14ac:dyDescent="0.2"/>
  <cols>
    <col min="1" max="1" width="10.42578125" style="11" bestFit="1" customWidth="1"/>
    <col min="2" max="2" width="13.140625" style="11" bestFit="1" customWidth="1"/>
    <col min="3" max="3" width="13.5703125" style="11" bestFit="1" customWidth="1"/>
    <col min="4" max="4" width="31.42578125" style="11" bestFit="1" customWidth="1"/>
    <col min="5" max="16384" width="9.140625" style="11"/>
  </cols>
  <sheetData/>
  <phoneticPr fontId="4" type="noConversion"/>
  <pageMargins left="0.74803149606299213" right="0.34" top="0.65" bottom="0.81" header="0.51181102362204722" footer="0.51181102362204722"/>
  <pageSetup paperSize="9" fitToHeight="1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4"/>
  <sheetViews>
    <sheetView workbookViewId="0"/>
  </sheetViews>
  <sheetFormatPr defaultRowHeight="12.75" x14ac:dyDescent="0.2"/>
  <cols>
    <col min="1" max="1" width="12.140625" bestFit="1" customWidth="1"/>
  </cols>
  <sheetData>
    <row r="1" spans="1:2" x14ac:dyDescent="0.2">
      <c r="A1" t="s">
        <v>14</v>
      </c>
      <c r="B1" s="11" t="s">
        <v>185</v>
      </c>
    </row>
    <row r="2" spans="1:2" x14ac:dyDescent="0.2">
      <c r="B2" s="39" t="s">
        <v>503</v>
      </c>
    </row>
    <row r="4" spans="1:2" x14ac:dyDescent="0.2">
      <c r="A4" t="s">
        <v>239</v>
      </c>
      <c r="B4" s="11" t="s">
        <v>233</v>
      </c>
    </row>
  </sheetData>
  <phoneticPr fontId="4" type="noConversion"/>
  <pageMargins left="0.75" right="0.75" top="1" bottom="1" header="0.5" footer="0.5"/>
  <pageSetup paperSize="9"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1"/>
  <dimension ref="A1:B1"/>
  <sheetViews>
    <sheetView workbookViewId="0"/>
  </sheetViews>
  <sheetFormatPr defaultRowHeight="12.75" x14ac:dyDescent="0.2"/>
  <cols>
    <col min="1" max="1" width="11.28515625" style="12" bestFit="1" customWidth="1"/>
    <col min="2" max="2" width="5.5703125" style="12" bestFit="1" customWidth="1"/>
  </cols>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198"/>
  <sheetViews>
    <sheetView showGridLines="0" topLeftCell="A135" workbookViewId="0">
      <selection activeCell="C167" sqref="C167"/>
    </sheetView>
  </sheetViews>
  <sheetFormatPr defaultRowHeight="12.75" x14ac:dyDescent="0.2"/>
  <cols>
    <col min="1" max="1" width="62.28515625" style="2" customWidth="1"/>
    <col min="2" max="3" width="32.7109375" style="2" customWidth="1"/>
  </cols>
  <sheetData>
    <row r="1" spans="1:4" s="1" customFormat="1" x14ac:dyDescent="0.2">
      <c r="A1" s="107" t="s">
        <v>91</v>
      </c>
      <c r="B1" s="107" t="s">
        <v>95</v>
      </c>
      <c r="C1" s="107" t="s">
        <v>96</v>
      </c>
      <c r="D1" s="107"/>
    </row>
    <row r="2" spans="1:4" x14ac:dyDescent="0.2">
      <c r="A2" s="108" t="s">
        <v>634</v>
      </c>
      <c r="B2" s="109" t="s">
        <v>635</v>
      </c>
      <c r="C2" s="110" t="s">
        <v>522</v>
      </c>
      <c r="D2" s="126"/>
    </row>
    <row r="3" spans="1:4" x14ac:dyDescent="0.2">
      <c r="A3" s="108" t="s">
        <v>470</v>
      </c>
      <c r="B3" s="108" t="s">
        <v>470</v>
      </c>
      <c r="C3" s="108" t="s">
        <v>470</v>
      </c>
      <c r="D3" s="123"/>
    </row>
    <row r="4" spans="1:4" x14ac:dyDescent="0.2">
      <c r="A4" s="108" t="s">
        <v>79</v>
      </c>
      <c r="B4" s="108" t="s">
        <v>97</v>
      </c>
      <c r="C4" s="108" t="s">
        <v>98</v>
      </c>
      <c r="D4" s="123"/>
    </row>
    <row r="5" spans="1:4" x14ac:dyDescent="0.2">
      <c r="A5" s="108" t="s">
        <v>80</v>
      </c>
      <c r="B5" s="108" t="s">
        <v>80</v>
      </c>
      <c r="C5" s="108" t="s">
        <v>80</v>
      </c>
      <c r="D5" s="123"/>
    </row>
    <row r="6" spans="1:4" x14ac:dyDescent="0.2">
      <c r="A6" s="108" t="s">
        <v>82</v>
      </c>
      <c r="B6" s="108" t="s">
        <v>207</v>
      </c>
      <c r="C6" s="108" t="s">
        <v>99</v>
      </c>
      <c r="D6" s="123"/>
    </row>
    <row r="7" spans="1:4" x14ac:dyDescent="0.2">
      <c r="A7" s="108" t="s">
        <v>81</v>
      </c>
      <c r="B7" s="108" t="s">
        <v>308</v>
      </c>
      <c r="C7" s="108" t="s">
        <v>205</v>
      </c>
      <c r="D7" s="123"/>
    </row>
    <row r="8" spans="1:4" x14ac:dyDescent="0.2">
      <c r="A8" s="108" t="s">
        <v>83</v>
      </c>
      <c r="B8" s="108" t="s">
        <v>309</v>
      </c>
      <c r="C8" s="108" t="s">
        <v>310</v>
      </c>
      <c r="D8" s="123"/>
    </row>
    <row r="9" spans="1:4" x14ac:dyDescent="0.2">
      <c r="A9" s="108" t="s">
        <v>84</v>
      </c>
      <c r="B9" s="108" t="s">
        <v>189</v>
      </c>
      <c r="C9" s="108" t="s">
        <v>311</v>
      </c>
      <c r="D9" s="123"/>
    </row>
    <row r="10" spans="1:4" x14ac:dyDescent="0.2">
      <c r="A10" s="108" t="s">
        <v>85</v>
      </c>
      <c r="B10" s="108" t="s">
        <v>312</v>
      </c>
      <c r="C10" s="108" t="s">
        <v>100</v>
      </c>
      <c r="D10" s="123"/>
    </row>
    <row r="11" spans="1:4" x14ac:dyDescent="0.2">
      <c r="A11" s="108" t="s">
        <v>86</v>
      </c>
      <c r="B11" s="108" t="s">
        <v>208</v>
      </c>
      <c r="C11" s="108" t="s">
        <v>101</v>
      </c>
      <c r="D11" s="123"/>
    </row>
    <row r="12" spans="1:4" x14ac:dyDescent="0.2">
      <c r="A12" s="108" t="s">
        <v>87</v>
      </c>
      <c r="B12" s="108" t="s">
        <v>209</v>
      </c>
      <c r="C12" s="108" t="s">
        <v>102</v>
      </c>
      <c r="D12" s="123"/>
    </row>
    <row r="13" spans="1:4" x14ac:dyDescent="0.2">
      <c r="A13" s="108" t="s">
        <v>88</v>
      </c>
      <c r="B13" s="108" t="s">
        <v>210</v>
      </c>
      <c r="C13" s="108" t="s">
        <v>103</v>
      </c>
      <c r="D13" s="123"/>
    </row>
    <row r="14" spans="1:4" x14ac:dyDescent="0.2">
      <c r="A14" s="108" t="s">
        <v>89</v>
      </c>
      <c r="B14" s="108" t="s">
        <v>89</v>
      </c>
      <c r="C14" s="108" t="s">
        <v>89</v>
      </c>
      <c r="D14" s="123"/>
    </row>
    <row r="15" spans="1:4" x14ac:dyDescent="0.2">
      <c r="A15" s="108" t="s">
        <v>390</v>
      </c>
      <c r="B15" s="108" t="s">
        <v>410</v>
      </c>
      <c r="C15" s="108" t="s">
        <v>409</v>
      </c>
      <c r="D15" s="123"/>
    </row>
    <row r="16" spans="1:4" x14ac:dyDescent="0.2">
      <c r="A16" s="108" t="s">
        <v>391</v>
      </c>
      <c r="B16" s="108" t="s">
        <v>407</v>
      </c>
      <c r="C16" s="108" t="s">
        <v>408</v>
      </c>
      <c r="D16" s="123"/>
    </row>
    <row r="17" spans="1:4" x14ac:dyDescent="0.2">
      <c r="A17" s="108" t="s">
        <v>392</v>
      </c>
      <c r="B17" s="108" t="s">
        <v>404</v>
      </c>
      <c r="C17" s="108" t="s">
        <v>405</v>
      </c>
      <c r="D17" s="123"/>
    </row>
    <row r="18" spans="1:4" x14ac:dyDescent="0.2">
      <c r="A18" s="108" t="s">
        <v>393</v>
      </c>
      <c r="B18" s="108" t="s">
        <v>406</v>
      </c>
      <c r="C18" s="108" t="s">
        <v>437</v>
      </c>
      <c r="D18" s="123"/>
    </row>
    <row r="19" spans="1:4" x14ac:dyDescent="0.2">
      <c r="A19" s="108" t="s">
        <v>217</v>
      </c>
      <c r="B19" s="108" t="s">
        <v>211</v>
      </c>
      <c r="C19" s="108" t="s">
        <v>313</v>
      </c>
      <c r="D19" s="123"/>
    </row>
    <row r="20" spans="1:4" x14ac:dyDescent="0.2">
      <c r="A20" s="108" t="s">
        <v>219</v>
      </c>
      <c r="B20" s="108" t="s">
        <v>220</v>
      </c>
      <c r="C20" s="108" t="s">
        <v>221</v>
      </c>
      <c r="D20" s="123"/>
    </row>
    <row r="21" spans="1:4" x14ac:dyDescent="0.2">
      <c r="A21" s="108" t="s">
        <v>231</v>
      </c>
      <c r="B21" s="109" t="s">
        <v>552</v>
      </c>
      <c r="C21" s="110" t="s">
        <v>522</v>
      </c>
      <c r="D21" s="126"/>
    </row>
    <row r="22" spans="1:4" x14ac:dyDescent="0.2">
      <c r="A22" s="108" t="s">
        <v>169</v>
      </c>
      <c r="B22" s="108" t="s">
        <v>212</v>
      </c>
      <c r="C22" s="108" t="s">
        <v>314</v>
      </c>
      <c r="D22" s="123"/>
    </row>
    <row r="23" spans="1:4" x14ac:dyDescent="0.2">
      <c r="A23" s="108" t="s">
        <v>184</v>
      </c>
      <c r="B23" s="108" t="s">
        <v>315</v>
      </c>
      <c r="C23" s="108" t="s">
        <v>316</v>
      </c>
      <c r="D23" s="123"/>
    </row>
    <row r="24" spans="1:4" x14ac:dyDescent="0.2">
      <c r="A24" s="108" t="s">
        <v>182</v>
      </c>
      <c r="B24" s="108" t="s">
        <v>182</v>
      </c>
      <c r="C24" s="108" t="s">
        <v>182</v>
      </c>
      <c r="D24" s="123"/>
    </row>
    <row r="25" spans="1:4" x14ac:dyDescent="0.2">
      <c r="A25" s="108" t="s">
        <v>186</v>
      </c>
      <c r="B25" s="108" t="s">
        <v>523</v>
      </c>
      <c r="C25" s="108" t="s">
        <v>190</v>
      </c>
      <c r="D25" s="123"/>
    </row>
    <row r="26" spans="1:4" x14ac:dyDescent="0.2">
      <c r="A26" s="108" t="s">
        <v>187</v>
      </c>
      <c r="B26" s="108" t="s">
        <v>192</v>
      </c>
      <c r="C26" s="108" t="s">
        <v>628</v>
      </c>
      <c r="D26" s="123"/>
    </row>
    <row r="27" spans="1:4" x14ac:dyDescent="0.2">
      <c r="A27" s="108" t="s">
        <v>73</v>
      </c>
      <c r="B27" s="108" t="s">
        <v>107</v>
      </c>
      <c r="C27" s="108" t="s">
        <v>317</v>
      </c>
      <c r="D27" s="123"/>
    </row>
    <row r="28" spans="1:4" x14ac:dyDescent="0.2">
      <c r="A28" s="108" t="s">
        <v>629</v>
      </c>
      <c r="B28" s="108" t="s">
        <v>108</v>
      </c>
      <c r="C28" s="108" t="s">
        <v>191</v>
      </c>
      <c r="D28" s="123"/>
    </row>
    <row r="29" spans="1:4" x14ac:dyDescent="0.2">
      <c r="A29" s="108" t="s">
        <v>72</v>
      </c>
      <c r="B29" s="108" t="s">
        <v>104</v>
      </c>
      <c r="C29" s="108" t="s">
        <v>318</v>
      </c>
      <c r="D29" s="123"/>
    </row>
    <row r="30" spans="1:4" x14ac:dyDescent="0.2">
      <c r="A30" s="108" t="s">
        <v>74</v>
      </c>
      <c r="B30" s="108" t="s">
        <v>319</v>
      </c>
      <c r="C30" s="108" t="s">
        <v>105</v>
      </c>
      <c r="D30" s="123"/>
    </row>
    <row r="31" spans="1:4" x14ac:dyDescent="0.2">
      <c r="A31" s="108" t="s">
        <v>188</v>
      </c>
      <c r="B31" s="108" t="s">
        <v>106</v>
      </c>
      <c r="C31" s="108" t="s">
        <v>106</v>
      </c>
      <c r="D31" s="123"/>
    </row>
    <row r="32" spans="1:4" x14ac:dyDescent="0.2">
      <c r="A32" s="108" t="s">
        <v>240</v>
      </c>
      <c r="B32" s="108" t="s">
        <v>240</v>
      </c>
      <c r="C32" s="108" t="s">
        <v>240</v>
      </c>
      <c r="D32" s="123"/>
    </row>
    <row r="33" spans="1:4" x14ac:dyDescent="0.2">
      <c r="A33" s="108" t="s">
        <v>441</v>
      </c>
      <c r="B33" s="108" t="s">
        <v>441</v>
      </c>
      <c r="C33" s="108" t="s">
        <v>441</v>
      </c>
      <c r="D33" s="123"/>
    </row>
    <row r="34" spans="1:4" x14ac:dyDescent="0.2">
      <c r="A34" s="108" t="s">
        <v>165</v>
      </c>
      <c r="B34" s="108" t="s">
        <v>300</v>
      </c>
      <c r="C34" s="108" t="s">
        <v>298</v>
      </c>
      <c r="D34" s="123"/>
    </row>
    <row r="35" spans="1:4" x14ac:dyDescent="0.2">
      <c r="A35" s="108" t="s">
        <v>166</v>
      </c>
      <c r="B35" s="108" t="s">
        <v>213</v>
      </c>
      <c r="C35" s="108" t="s">
        <v>299</v>
      </c>
      <c r="D35" s="123"/>
    </row>
    <row r="36" spans="1:4" x14ac:dyDescent="0.2">
      <c r="A36" s="108" t="s">
        <v>168</v>
      </c>
      <c r="B36" s="108" t="s">
        <v>320</v>
      </c>
      <c r="C36" s="108" t="s">
        <v>321</v>
      </c>
      <c r="D36" s="123"/>
    </row>
    <row r="37" spans="1:4" x14ac:dyDescent="0.2">
      <c r="A37" s="108" t="s">
        <v>471</v>
      </c>
      <c r="B37" s="108" t="s">
        <v>471</v>
      </c>
      <c r="C37" s="108" t="s">
        <v>471</v>
      </c>
      <c r="D37" s="123"/>
    </row>
    <row r="38" spans="1:4" x14ac:dyDescent="0.2">
      <c r="A38" s="108" t="s">
        <v>183</v>
      </c>
      <c r="B38" s="108" t="s">
        <v>214</v>
      </c>
      <c r="C38" s="108" t="s">
        <v>301</v>
      </c>
      <c r="D38" s="123"/>
    </row>
    <row r="39" spans="1:4" x14ac:dyDescent="0.2">
      <c r="A39" s="108" t="s">
        <v>71</v>
      </c>
      <c r="B39" s="108" t="s">
        <v>215</v>
      </c>
      <c r="C39" s="108" t="s">
        <v>322</v>
      </c>
      <c r="D39" s="123"/>
    </row>
    <row r="40" spans="1:4" x14ac:dyDescent="0.2">
      <c r="A40" s="108" t="s">
        <v>636</v>
      </c>
      <c r="B40" s="109" t="s">
        <v>637</v>
      </c>
      <c r="C40" s="110" t="s">
        <v>522</v>
      </c>
      <c r="D40" s="126"/>
    </row>
    <row r="41" spans="1:4" x14ac:dyDescent="0.2">
      <c r="A41" s="108" t="s">
        <v>442</v>
      </c>
      <c r="B41" s="109" t="s">
        <v>553</v>
      </c>
      <c r="C41" s="110" t="s">
        <v>522</v>
      </c>
      <c r="D41" s="126"/>
    </row>
    <row r="42" spans="1:4" x14ac:dyDescent="0.2">
      <c r="A42" s="108" t="s">
        <v>70</v>
      </c>
      <c r="B42" s="108" t="s">
        <v>109</v>
      </c>
      <c r="C42" s="108" t="s">
        <v>110</v>
      </c>
      <c r="D42" s="123"/>
    </row>
    <row r="43" spans="1:4" x14ac:dyDescent="0.2">
      <c r="A43" s="108" t="s">
        <v>170</v>
      </c>
      <c r="B43" s="108" t="s">
        <v>216</v>
      </c>
      <c r="C43" s="108" t="s">
        <v>111</v>
      </c>
      <c r="D43" s="123"/>
    </row>
    <row r="44" spans="1:4" x14ac:dyDescent="0.2">
      <c r="A44" s="108" t="s">
        <v>469</v>
      </c>
      <c r="B44" s="109" t="s">
        <v>554</v>
      </c>
      <c r="C44" s="110" t="s">
        <v>522</v>
      </c>
      <c r="D44" s="126"/>
    </row>
    <row r="45" spans="1:4" x14ac:dyDescent="0.2">
      <c r="A45" s="108" t="s">
        <v>639</v>
      </c>
      <c r="B45" s="109" t="s">
        <v>665</v>
      </c>
      <c r="C45" s="110" t="s">
        <v>522</v>
      </c>
      <c r="D45" s="126"/>
    </row>
    <row r="46" spans="1:4" x14ac:dyDescent="0.2">
      <c r="A46" s="108" t="s">
        <v>640</v>
      </c>
      <c r="B46" s="109" t="s">
        <v>666</v>
      </c>
      <c r="C46" s="110" t="s">
        <v>522</v>
      </c>
      <c r="D46" s="126"/>
    </row>
    <row r="47" spans="1:4" x14ac:dyDescent="0.2">
      <c r="A47" s="108" t="s">
        <v>641</v>
      </c>
      <c r="B47" s="109" t="s">
        <v>667</v>
      </c>
      <c r="C47" s="110" t="s">
        <v>522</v>
      </c>
      <c r="D47" s="126"/>
    </row>
    <row r="48" spans="1:4" x14ac:dyDescent="0.2">
      <c r="A48" s="108" t="s">
        <v>481</v>
      </c>
      <c r="B48" s="109" t="s">
        <v>555</v>
      </c>
      <c r="C48" s="110" t="s">
        <v>522</v>
      </c>
      <c r="D48" s="126"/>
    </row>
    <row r="49" spans="1:4" x14ac:dyDescent="0.2">
      <c r="A49" s="108" t="s">
        <v>482</v>
      </c>
      <c r="B49" s="109" t="s">
        <v>556</v>
      </c>
      <c r="C49" s="110" t="s">
        <v>522</v>
      </c>
      <c r="D49" s="126"/>
    </row>
    <row r="50" spans="1:4" x14ac:dyDescent="0.2">
      <c r="A50" s="108" t="s">
        <v>483</v>
      </c>
      <c r="B50" s="109" t="s">
        <v>557</v>
      </c>
      <c r="C50" s="110" t="s">
        <v>522</v>
      </c>
      <c r="D50" s="126"/>
    </row>
    <row r="51" spans="1:4" x14ac:dyDescent="0.2">
      <c r="A51" s="108" t="s">
        <v>484</v>
      </c>
      <c r="B51" s="109" t="s">
        <v>558</v>
      </c>
      <c r="C51" s="110" t="s">
        <v>522</v>
      </c>
      <c r="D51" s="126"/>
    </row>
    <row r="52" spans="1:4" x14ac:dyDescent="0.2">
      <c r="A52" s="108" t="s">
        <v>642</v>
      </c>
      <c r="B52" s="109" t="s">
        <v>668</v>
      </c>
      <c r="C52" s="110" t="s">
        <v>522</v>
      </c>
      <c r="D52" s="126"/>
    </row>
    <row r="53" spans="1:4" x14ac:dyDescent="0.2">
      <c r="A53" s="108" t="s">
        <v>643</v>
      </c>
      <c r="B53" s="109" t="s">
        <v>669</v>
      </c>
      <c r="C53" s="110" t="s">
        <v>522</v>
      </c>
      <c r="D53" s="126"/>
    </row>
    <row r="54" spans="1:4" x14ac:dyDescent="0.2">
      <c r="A54" s="108" t="s">
        <v>644</v>
      </c>
      <c r="B54" s="109" t="s">
        <v>670</v>
      </c>
      <c r="C54" s="110" t="s">
        <v>522</v>
      </c>
      <c r="D54" s="126"/>
    </row>
    <row r="55" spans="1:4" x14ac:dyDescent="0.2">
      <c r="A55" s="108" t="s">
        <v>645</v>
      </c>
      <c r="B55" s="109" t="s">
        <v>671</v>
      </c>
      <c r="C55" s="110" t="s">
        <v>522</v>
      </c>
      <c r="D55" s="126"/>
    </row>
    <row r="56" spans="1:4" x14ac:dyDescent="0.2">
      <c r="A56" s="108" t="s">
        <v>646</v>
      </c>
      <c r="B56" s="109" t="s">
        <v>672</v>
      </c>
      <c r="C56" s="110" t="s">
        <v>522</v>
      </c>
      <c r="D56" s="126"/>
    </row>
    <row r="57" spans="1:4" x14ac:dyDescent="0.2">
      <c r="A57" s="108" t="s">
        <v>647</v>
      </c>
      <c r="B57" s="109" t="s">
        <v>673</v>
      </c>
      <c r="C57" s="110" t="s">
        <v>522</v>
      </c>
      <c r="D57" s="126"/>
    </row>
    <row r="58" spans="1:4" x14ac:dyDescent="0.2">
      <c r="A58" s="108" t="s">
        <v>485</v>
      </c>
      <c r="B58" s="109" t="s">
        <v>559</v>
      </c>
      <c r="C58" s="110" t="s">
        <v>522</v>
      </c>
      <c r="D58" s="126"/>
    </row>
    <row r="59" spans="1:4" x14ac:dyDescent="0.2">
      <c r="A59" s="108" t="s">
        <v>486</v>
      </c>
      <c r="B59" s="109" t="s">
        <v>560</v>
      </c>
      <c r="C59" s="110" t="s">
        <v>522</v>
      </c>
      <c r="D59" s="126"/>
    </row>
    <row r="60" spans="1:4" x14ac:dyDescent="0.2">
      <c r="A60" s="108" t="s">
        <v>487</v>
      </c>
      <c r="B60" s="109" t="s">
        <v>561</v>
      </c>
      <c r="C60" s="110" t="s">
        <v>522</v>
      </c>
      <c r="D60" s="126"/>
    </row>
    <row r="61" spans="1:4" x14ac:dyDescent="0.2">
      <c r="A61" s="108" t="s">
        <v>648</v>
      </c>
      <c r="B61" s="109" t="s">
        <v>675</v>
      </c>
      <c r="C61" s="110" t="s">
        <v>522</v>
      </c>
      <c r="D61" s="126"/>
    </row>
    <row r="62" spans="1:4" x14ac:dyDescent="0.2">
      <c r="A62" s="108" t="s">
        <v>649</v>
      </c>
      <c r="B62" s="109" t="s">
        <v>674</v>
      </c>
      <c r="C62" s="110" t="s">
        <v>522</v>
      </c>
      <c r="D62" s="126"/>
    </row>
    <row r="63" spans="1:4" x14ac:dyDescent="0.2">
      <c r="A63" s="108" t="s">
        <v>472</v>
      </c>
      <c r="B63" s="109" t="s">
        <v>562</v>
      </c>
      <c r="C63" s="110" t="s">
        <v>522</v>
      </c>
      <c r="D63" s="126"/>
    </row>
    <row r="64" spans="1:4" x14ac:dyDescent="0.2">
      <c r="A64" s="108" t="s">
        <v>443</v>
      </c>
      <c r="B64" s="109" t="s">
        <v>563</v>
      </c>
      <c r="C64" s="110" t="s">
        <v>522</v>
      </c>
      <c r="D64" s="126"/>
    </row>
    <row r="65" spans="1:4" x14ac:dyDescent="0.2">
      <c r="A65" s="108" t="s">
        <v>650</v>
      </c>
      <c r="B65" s="109" t="s">
        <v>676</v>
      </c>
      <c r="C65" s="110" t="s">
        <v>522</v>
      </c>
      <c r="D65" s="126"/>
    </row>
    <row r="66" spans="1:4" x14ac:dyDescent="0.2">
      <c r="A66" s="108" t="s">
        <v>444</v>
      </c>
      <c r="B66" s="109" t="s">
        <v>564</v>
      </c>
      <c r="C66" s="110" t="s">
        <v>522</v>
      </c>
      <c r="D66" s="126"/>
    </row>
    <row r="67" spans="1:4" x14ac:dyDescent="0.2">
      <c r="A67" s="108" t="s">
        <v>445</v>
      </c>
      <c r="B67" s="109" t="s">
        <v>565</v>
      </c>
      <c r="C67" s="110" t="s">
        <v>522</v>
      </c>
      <c r="D67" s="126"/>
    </row>
    <row r="68" spans="1:4" x14ac:dyDescent="0.2">
      <c r="A68" s="108" t="s">
        <v>446</v>
      </c>
      <c r="B68" s="109" t="s">
        <v>566</v>
      </c>
      <c r="C68" s="110" t="s">
        <v>522</v>
      </c>
      <c r="D68" s="126"/>
    </row>
    <row r="69" spans="1:4" x14ac:dyDescent="0.2">
      <c r="A69" s="108" t="s">
        <v>447</v>
      </c>
      <c r="B69" s="109" t="s">
        <v>567</v>
      </c>
      <c r="C69" s="110" t="s">
        <v>522</v>
      </c>
      <c r="D69" s="126"/>
    </row>
    <row r="70" spans="1:4" x14ac:dyDescent="0.2">
      <c r="A70" s="108" t="s">
        <v>448</v>
      </c>
      <c r="B70" s="109" t="s">
        <v>568</v>
      </c>
      <c r="C70" s="110" t="s">
        <v>522</v>
      </c>
      <c r="D70" s="126"/>
    </row>
    <row r="71" spans="1:4" x14ac:dyDescent="0.2">
      <c r="A71" s="108" t="s">
        <v>449</v>
      </c>
      <c r="B71" s="109" t="s">
        <v>569</v>
      </c>
      <c r="C71" s="110" t="s">
        <v>522</v>
      </c>
      <c r="D71" s="126"/>
    </row>
    <row r="72" spans="1:4" x14ac:dyDescent="0.2">
      <c r="A72" s="108" t="s">
        <v>651</v>
      </c>
      <c r="B72" s="109" t="s">
        <v>658</v>
      </c>
      <c r="C72" s="110" t="s">
        <v>522</v>
      </c>
      <c r="D72" s="126"/>
    </row>
    <row r="73" spans="1:4" x14ac:dyDescent="0.2">
      <c r="A73" s="108" t="s">
        <v>450</v>
      </c>
      <c r="B73" s="109" t="s">
        <v>570</v>
      </c>
      <c r="C73" s="110" t="s">
        <v>522</v>
      </c>
      <c r="D73" s="126"/>
    </row>
    <row r="74" spans="1:4" x14ac:dyDescent="0.2">
      <c r="A74" s="108" t="s">
        <v>451</v>
      </c>
      <c r="B74" s="109" t="s">
        <v>571</v>
      </c>
      <c r="C74" s="110" t="s">
        <v>522</v>
      </c>
      <c r="D74" s="126"/>
    </row>
    <row r="75" spans="1:4" x14ac:dyDescent="0.2">
      <c r="A75" s="108" t="s">
        <v>452</v>
      </c>
      <c r="B75" s="109" t="s">
        <v>572</v>
      </c>
      <c r="C75" s="110" t="s">
        <v>522</v>
      </c>
      <c r="D75" s="126"/>
    </row>
    <row r="76" spans="1:4" x14ac:dyDescent="0.2">
      <c r="A76" s="108" t="s">
        <v>453</v>
      </c>
      <c r="B76" s="109" t="s">
        <v>573</v>
      </c>
      <c r="C76" s="110" t="s">
        <v>522</v>
      </c>
      <c r="D76" s="126"/>
    </row>
    <row r="77" spans="1:4" x14ac:dyDescent="0.2">
      <c r="A77" s="108" t="s">
        <v>652</v>
      </c>
      <c r="B77" s="109" t="s">
        <v>659</v>
      </c>
      <c r="C77" s="110" t="s">
        <v>522</v>
      </c>
      <c r="D77" s="126"/>
    </row>
    <row r="78" spans="1:4" x14ac:dyDescent="0.2">
      <c r="A78" s="108" t="s">
        <v>454</v>
      </c>
      <c r="B78" s="109" t="s">
        <v>574</v>
      </c>
      <c r="C78" s="110" t="s">
        <v>522</v>
      </c>
      <c r="D78" s="126"/>
    </row>
    <row r="79" spans="1:4" x14ac:dyDescent="0.2">
      <c r="A79" s="108" t="s">
        <v>455</v>
      </c>
      <c r="B79" s="109" t="s">
        <v>575</v>
      </c>
      <c r="C79" s="110" t="s">
        <v>522</v>
      </c>
      <c r="D79" s="126"/>
    </row>
    <row r="80" spans="1:4" x14ac:dyDescent="0.2">
      <c r="A80" s="108" t="s">
        <v>653</v>
      </c>
      <c r="B80" s="109" t="s">
        <v>660</v>
      </c>
      <c r="C80" s="110" t="s">
        <v>522</v>
      </c>
      <c r="D80" s="126"/>
    </row>
    <row r="81" spans="1:4" x14ac:dyDescent="0.2">
      <c r="A81" s="108" t="s">
        <v>456</v>
      </c>
      <c r="B81" s="109" t="s">
        <v>576</v>
      </c>
      <c r="C81" s="110" t="s">
        <v>522</v>
      </c>
      <c r="D81" s="126"/>
    </row>
    <row r="82" spans="1:4" x14ac:dyDescent="0.2">
      <c r="A82" s="108" t="s">
        <v>457</v>
      </c>
      <c r="B82" s="109" t="s">
        <v>577</v>
      </c>
      <c r="C82" s="110" t="s">
        <v>522</v>
      </c>
      <c r="D82" s="126"/>
    </row>
    <row r="83" spans="1:4" x14ac:dyDescent="0.2">
      <c r="A83" s="108" t="s">
        <v>654</v>
      </c>
      <c r="B83" s="109" t="s">
        <v>661</v>
      </c>
      <c r="C83" s="110" t="s">
        <v>522</v>
      </c>
      <c r="D83" s="126"/>
    </row>
    <row r="84" spans="1:4" x14ac:dyDescent="0.2">
      <c r="A84" s="108" t="s">
        <v>615</v>
      </c>
      <c r="B84" s="109" t="s">
        <v>616</v>
      </c>
      <c r="C84" s="110" t="s">
        <v>522</v>
      </c>
      <c r="D84" s="126"/>
    </row>
    <row r="85" spans="1:4" x14ac:dyDescent="0.2">
      <c r="A85" s="108" t="s">
        <v>655</v>
      </c>
      <c r="B85" s="109" t="s">
        <v>662</v>
      </c>
      <c r="C85" s="110" t="s">
        <v>522</v>
      </c>
      <c r="D85" s="126"/>
    </row>
    <row r="86" spans="1:4" x14ac:dyDescent="0.2">
      <c r="A86" s="108" t="s">
        <v>458</v>
      </c>
      <c r="B86" s="109" t="s">
        <v>578</v>
      </c>
      <c r="C86" s="110" t="s">
        <v>522</v>
      </c>
      <c r="D86" s="126"/>
    </row>
    <row r="87" spans="1:4" x14ac:dyDescent="0.2">
      <c r="A87" s="108" t="s">
        <v>459</v>
      </c>
      <c r="B87" s="109" t="s">
        <v>579</v>
      </c>
      <c r="C87" s="110" t="s">
        <v>522</v>
      </c>
      <c r="D87" s="126"/>
    </row>
    <row r="88" spans="1:4" x14ac:dyDescent="0.2">
      <c r="A88" s="108" t="s">
        <v>460</v>
      </c>
      <c r="B88" s="109" t="s">
        <v>580</v>
      </c>
      <c r="C88" s="110" t="s">
        <v>522</v>
      </c>
      <c r="D88" s="126"/>
    </row>
    <row r="89" spans="1:4" x14ac:dyDescent="0.2">
      <c r="A89" s="108" t="s">
        <v>461</v>
      </c>
      <c r="B89" s="109" t="s">
        <v>581</v>
      </c>
      <c r="C89" s="110" t="s">
        <v>522</v>
      </c>
      <c r="D89" s="126"/>
    </row>
    <row r="90" spans="1:4" x14ac:dyDescent="0.2">
      <c r="A90" s="108" t="s">
        <v>656</v>
      </c>
      <c r="B90" s="109" t="s">
        <v>663</v>
      </c>
      <c r="C90" s="110" t="s">
        <v>522</v>
      </c>
      <c r="D90" s="126"/>
    </row>
    <row r="91" spans="1:4" x14ac:dyDescent="0.2">
      <c r="A91" s="108" t="s">
        <v>462</v>
      </c>
      <c r="B91" s="109" t="s">
        <v>582</v>
      </c>
      <c r="C91" s="110" t="s">
        <v>522</v>
      </c>
      <c r="D91" s="126"/>
    </row>
    <row r="92" spans="1:4" x14ac:dyDescent="0.2">
      <c r="A92" s="108" t="s">
        <v>463</v>
      </c>
      <c r="B92" s="109" t="s">
        <v>583</v>
      </c>
      <c r="C92" s="110" t="s">
        <v>522</v>
      </c>
      <c r="D92" s="126"/>
    </row>
    <row r="93" spans="1:4" x14ac:dyDescent="0.2">
      <c r="A93" s="108" t="s">
        <v>464</v>
      </c>
      <c r="B93" s="109" t="s">
        <v>584</v>
      </c>
      <c r="C93" s="110" t="s">
        <v>522</v>
      </c>
      <c r="D93" s="126"/>
    </row>
    <row r="94" spans="1:4" x14ac:dyDescent="0.2">
      <c r="A94" s="108" t="s">
        <v>465</v>
      </c>
      <c r="B94" s="109" t="s">
        <v>585</v>
      </c>
      <c r="C94" s="110" t="s">
        <v>522</v>
      </c>
      <c r="D94" s="126"/>
    </row>
    <row r="95" spans="1:4" x14ac:dyDescent="0.2">
      <c r="A95" s="108" t="s">
        <v>473</v>
      </c>
      <c r="B95" s="109" t="s">
        <v>586</v>
      </c>
      <c r="C95" s="110" t="s">
        <v>522</v>
      </c>
      <c r="D95" s="126"/>
    </row>
    <row r="96" spans="1:4" x14ac:dyDescent="0.2">
      <c r="A96" s="108" t="s">
        <v>657</v>
      </c>
      <c r="B96" s="109" t="s">
        <v>664</v>
      </c>
      <c r="C96" s="110" t="s">
        <v>522</v>
      </c>
      <c r="D96" s="126"/>
    </row>
    <row r="97" spans="1:4" x14ac:dyDescent="0.2">
      <c r="A97" s="108" t="s">
        <v>466</v>
      </c>
      <c r="B97" s="109" t="s">
        <v>587</v>
      </c>
      <c r="C97" s="110" t="s">
        <v>522</v>
      </c>
      <c r="D97" s="126"/>
    </row>
    <row r="98" spans="1:4" x14ac:dyDescent="0.2">
      <c r="A98" s="108" t="s">
        <v>467</v>
      </c>
      <c r="B98" s="109" t="s">
        <v>588</v>
      </c>
      <c r="C98" s="110" t="s">
        <v>522</v>
      </c>
      <c r="D98" s="126"/>
    </row>
    <row r="99" spans="1:4" x14ac:dyDescent="0.2">
      <c r="A99" s="108" t="s">
        <v>474</v>
      </c>
      <c r="B99" s="109" t="s">
        <v>589</v>
      </c>
      <c r="C99" s="110" t="s">
        <v>522</v>
      </c>
      <c r="D99" s="126"/>
    </row>
    <row r="100" spans="1:4" x14ac:dyDescent="0.2">
      <c r="A100" s="108" t="s">
        <v>475</v>
      </c>
      <c r="B100" s="109" t="s">
        <v>590</v>
      </c>
      <c r="C100" s="110" t="s">
        <v>522</v>
      </c>
      <c r="D100" s="126"/>
    </row>
    <row r="101" spans="1:4" x14ac:dyDescent="0.2">
      <c r="A101" s="108" t="s">
        <v>468</v>
      </c>
      <c r="B101" s="109" t="s">
        <v>468</v>
      </c>
      <c r="C101" s="110" t="s">
        <v>522</v>
      </c>
      <c r="D101" s="126"/>
    </row>
    <row r="102" spans="1:4" x14ac:dyDescent="0.2">
      <c r="A102" s="108" t="s">
        <v>524</v>
      </c>
      <c r="B102" s="109" t="s">
        <v>591</v>
      </c>
      <c r="C102" s="110" t="s">
        <v>522</v>
      </c>
      <c r="D102" s="126"/>
    </row>
    <row r="103" spans="1:4" x14ac:dyDescent="0.2">
      <c r="A103" s="108" t="s">
        <v>503</v>
      </c>
      <c r="B103" s="109" t="s">
        <v>503</v>
      </c>
      <c r="C103" s="110" t="s">
        <v>522</v>
      </c>
      <c r="D103" s="126"/>
    </row>
    <row r="104" spans="1:4" x14ac:dyDescent="0.2">
      <c r="A104" s="108" t="s">
        <v>502</v>
      </c>
      <c r="B104" s="109" t="s">
        <v>592</v>
      </c>
      <c r="C104" s="110" t="s">
        <v>522</v>
      </c>
      <c r="D104" s="126"/>
    </row>
    <row r="105" spans="1:4" x14ac:dyDescent="0.2">
      <c r="A105" s="108" t="s">
        <v>677</v>
      </c>
      <c r="B105" s="109" t="s">
        <v>678</v>
      </c>
      <c r="C105" s="110" t="s">
        <v>522</v>
      </c>
      <c r="D105" s="126"/>
    </row>
    <row r="106" spans="1:4" x14ac:dyDescent="0.2">
      <c r="A106" s="108" t="s">
        <v>491</v>
      </c>
      <c r="B106" s="109" t="s">
        <v>593</v>
      </c>
      <c r="C106" s="110" t="s">
        <v>522</v>
      </c>
      <c r="D106" s="126"/>
    </row>
    <row r="107" spans="1:4" x14ac:dyDescent="0.2">
      <c r="A107" s="108" t="s">
        <v>492</v>
      </c>
      <c r="B107" s="109" t="s">
        <v>594</v>
      </c>
      <c r="C107" s="110" t="s">
        <v>522</v>
      </c>
      <c r="D107" s="126"/>
    </row>
    <row r="108" spans="1:4" x14ac:dyDescent="0.2">
      <c r="A108" s="108" t="s">
        <v>493</v>
      </c>
      <c r="B108" s="109" t="s">
        <v>595</v>
      </c>
      <c r="C108" s="110" t="s">
        <v>522</v>
      </c>
      <c r="D108" s="126"/>
    </row>
    <row r="109" spans="1:4" x14ac:dyDescent="0.2">
      <c r="A109" s="108" t="s">
        <v>494</v>
      </c>
      <c r="B109" s="109" t="s">
        <v>596</v>
      </c>
      <c r="C109" s="110" t="s">
        <v>522</v>
      </c>
      <c r="D109" s="126"/>
    </row>
    <row r="110" spans="1:4" x14ac:dyDescent="0.2">
      <c r="A110" s="108" t="s">
        <v>495</v>
      </c>
      <c r="B110" s="109" t="s">
        <v>597</v>
      </c>
      <c r="C110" s="110" t="s">
        <v>522</v>
      </c>
      <c r="D110" s="126"/>
    </row>
    <row r="111" spans="1:4" x14ac:dyDescent="0.2">
      <c r="A111" s="108" t="s">
        <v>496</v>
      </c>
      <c r="B111" s="109" t="s">
        <v>598</v>
      </c>
      <c r="C111" s="110" t="s">
        <v>522</v>
      </c>
      <c r="D111" s="126"/>
    </row>
    <row r="112" spans="1:4" x14ac:dyDescent="0.2">
      <c r="A112" s="108" t="s">
        <v>606</v>
      </c>
      <c r="B112" s="109" t="s">
        <v>607</v>
      </c>
      <c r="C112" s="110" t="s">
        <v>522</v>
      </c>
      <c r="D112" s="126"/>
    </row>
    <row r="113" spans="1:4" x14ac:dyDescent="0.2">
      <c r="A113" s="108" t="s">
        <v>521</v>
      </c>
      <c r="B113" s="109" t="s">
        <v>608</v>
      </c>
      <c r="C113" s="110" t="s">
        <v>522</v>
      </c>
      <c r="D113" s="126"/>
    </row>
    <row r="114" spans="1:4" x14ac:dyDescent="0.2">
      <c r="A114" s="108" t="s">
        <v>497</v>
      </c>
      <c r="B114" s="109" t="s">
        <v>599</v>
      </c>
      <c r="C114" s="110" t="s">
        <v>522</v>
      </c>
      <c r="D114" s="126"/>
    </row>
    <row r="115" spans="1:4" x14ac:dyDescent="0.2">
      <c r="A115" s="108" t="s">
        <v>498</v>
      </c>
      <c r="B115" s="109" t="s">
        <v>600</v>
      </c>
      <c r="C115" s="110" t="s">
        <v>522</v>
      </c>
      <c r="D115" s="126"/>
    </row>
    <row r="116" spans="1:4" x14ac:dyDescent="0.2">
      <c r="A116" s="108" t="s">
        <v>499</v>
      </c>
      <c r="B116" s="109" t="s">
        <v>601</v>
      </c>
      <c r="C116" s="110" t="s">
        <v>522</v>
      </c>
      <c r="D116" s="126"/>
    </row>
    <row r="117" spans="1:4" x14ac:dyDescent="0.2">
      <c r="A117" s="108" t="s">
        <v>500</v>
      </c>
      <c r="B117" s="109" t="s">
        <v>602</v>
      </c>
      <c r="C117" s="110" t="s">
        <v>522</v>
      </c>
      <c r="D117" s="126"/>
    </row>
    <row r="118" spans="1:4" x14ac:dyDescent="0.2">
      <c r="A118" s="108" t="s">
        <v>488</v>
      </c>
      <c r="B118" s="108" t="s">
        <v>525</v>
      </c>
      <c r="C118" s="108" t="s">
        <v>526</v>
      </c>
      <c r="D118" s="123"/>
    </row>
    <row r="119" spans="1:4" x14ac:dyDescent="0.2">
      <c r="A119" s="108" t="s">
        <v>489</v>
      </c>
      <c r="B119" s="108" t="s">
        <v>526</v>
      </c>
      <c r="C119" s="108" t="s">
        <v>527</v>
      </c>
      <c r="D119" s="123"/>
    </row>
    <row r="120" spans="1:4" x14ac:dyDescent="0.2">
      <c r="A120" s="108" t="s">
        <v>490</v>
      </c>
      <c r="B120" s="109" t="s">
        <v>603</v>
      </c>
      <c r="C120" s="110" t="s">
        <v>522</v>
      </c>
      <c r="D120" s="126"/>
    </row>
    <row r="121" spans="1:4" x14ac:dyDescent="0.2">
      <c r="A121" s="108" t="s">
        <v>501</v>
      </c>
      <c r="B121" s="109" t="s">
        <v>604</v>
      </c>
      <c r="C121" s="110" t="s">
        <v>522</v>
      </c>
      <c r="D121" s="126"/>
    </row>
    <row r="122" spans="1:4" x14ac:dyDescent="0.2">
      <c r="A122" s="108" t="s">
        <v>55</v>
      </c>
      <c r="B122" s="108" t="s">
        <v>117</v>
      </c>
      <c r="C122" s="108" t="s">
        <v>44</v>
      </c>
      <c r="D122" s="123"/>
    </row>
    <row r="123" spans="1:4" x14ac:dyDescent="0.2">
      <c r="A123" s="108" t="s">
        <v>48</v>
      </c>
      <c r="B123" s="108" t="s">
        <v>52</v>
      </c>
      <c r="C123" s="108" t="s">
        <v>45</v>
      </c>
      <c r="D123" s="123"/>
    </row>
    <row r="124" spans="1:4" x14ac:dyDescent="0.2">
      <c r="A124" s="108" t="s">
        <v>50</v>
      </c>
      <c r="B124" s="108" t="s">
        <v>53</v>
      </c>
      <c r="C124" s="108" t="s">
        <v>46</v>
      </c>
      <c r="D124" s="123"/>
    </row>
    <row r="125" spans="1:4" x14ac:dyDescent="0.2">
      <c r="A125" s="108" t="s">
        <v>51</v>
      </c>
      <c r="B125" s="108" t="s">
        <v>54</v>
      </c>
      <c r="C125" s="108" t="s">
        <v>47</v>
      </c>
      <c r="D125" s="123"/>
    </row>
    <row r="126" spans="1:4" x14ac:dyDescent="0.2">
      <c r="A126" s="108" t="s">
        <v>227</v>
      </c>
      <c r="B126" s="108" t="s">
        <v>49</v>
      </c>
      <c r="C126" s="108" t="s">
        <v>304</v>
      </c>
      <c r="D126" s="123"/>
    </row>
    <row r="127" spans="1:4" x14ac:dyDescent="0.2">
      <c r="A127" s="108" t="s">
        <v>305</v>
      </c>
      <c r="B127" s="108" t="s">
        <v>306</v>
      </c>
      <c r="C127" s="108" t="s">
        <v>307</v>
      </c>
      <c r="D127" s="123"/>
    </row>
    <row r="128" spans="1:4" x14ac:dyDescent="0.2">
      <c r="A128" s="108" t="s">
        <v>241</v>
      </c>
      <c r="B128" s="108" t="s">
        <v>302</v>
      </c>
      <c r="C128" s="108" t="s">
        <v>303</v>
      </c>
      <c r="D128" s="123"/>
    </row>
    <row r="129" spans="1:4" x14ac:dyDescent="0.2">
      <c r="A129" s="108" t="s">
        <v>10</v>
      </c>
      <c r="B129" s="108" t="s">
        <v>11</v>
      </c>
      <c r="C129" s="108" t="s">
        <v>12</v>
      </c>
      <c r="D129" s="123"/>
    </row>
    <row r="130" spans="1:4" x14ac:dyDescent="0.2">
      <c r="A130" s="108" t="s">
        <v>7</v>
      </c>
      <c r="B130" s="108" t="s">
        <v>8</v>
      </c>
      <c r="C130" s="108" t="s">
        <v>9</v>
      </c>
      <c r="D130" s="123"/>
    </row>
    <row r="131" spans="1:4" x14ac:dyDescent="0.2">
      <c r="A131" s="108" t="s">
        <v>6</v>
      </c>
      <c r="B131" s="108" t="s">
        <v>242</v>
      </c>
      <c r="C131" s="108" t="s">
        <v>323</v>
      </c>
      <c r="D131" s="123"/>
    </row>
    <row r="132" spans="1:4" x14ac:dyDescent="0.2">
      <c r="A132" s="111" t="s">
        <v>743</v>
      </c>
      <c r="B132" s="111" t="s">
        <v>744</v>
      </c>
      <c r="C132" s="111" t="s">
        <v>745</v>
      </c>
      <c r="D132" s="124"/>
    </row>
    <row r="133" spans="1:4" x14ac:dyDescent="0.2">
      <c r="A133" s="111" t="s">
        <v>218</v>
      </c>
      <c r="B133" s="111" t="s">
        <v>35</v>
      </c>
      <c r="C133" s="111" t="s">
        <v>325</v>
      </c>
      <c r="D133" s="124"/>
    </row>
    <row r="134" spans="1:4" x14ac:dyDescent="0.2">
      <c r="A134" s="111" t="s">
        <v>25</v>
      </c>
      <c r="B134" s="108" t="s">
        <v>741</v>
      </c>
      <c r="C134" s="111" t="s">
        <v>742</v>
      </c>
      <c r="D134" s="123"/>
    </row>
    <row r="135" spans="1:4" x14ac:dyDescent="0.2">
      <c r="A135" s="111" t="s">
        <v>28</v>
      </c>
      <c r="B135" s="108" t="s">
        <v>0</v>
      </c>
      <c r="C135" s="111" t="s">
        <v>1</v>
      </c>
      <c r="D135" s="123"/>
    </row>
    <row r="136" spans="1:4" x14ac:dyDescent="0.2">
      <c r="A136" s="111" t="s">
        <v>29</v>
      </c>
      <c r="B136" s="108" t="s">
        <v>30</v>
      </c>
      <c r="C136" s="111" t="s">
        <v>31</v>
      </c>
      <c r="D136" s="123"/>
    </row>
    <row r="137" spans="1:4" x14ac:dyDescent="0.2">
      <c r="A137" s="111" t="s">
        <v>118</v>
      </c>
      <c r="B137" s="108" t="s">
        <v>23</v>
      </c>
      <c r="C137" s="111" t="s">
        <v>24</v>
      </c>
      <c r="D137" s="123"/>
    </row>
    <row r="138" spans="1:4" x14ac:dyDescent="0.2">
      <c r="A138" s="108" t="s">
        <v>32</v>
      </c>
      <c r="B138" s="108" t="s">
        <v>33</v>
      </c>
      <c r="C138" s="108" t="s">
        <v>34</v>
      </c>
      <c r="D138" s="123"/>
    </row>
    <row r="139" spans="1:4" x14ac:dyDescent="0.2">
      <c r="A139" s="108" t="s">
        <v>36</v>
      </c>
      <c r="B139" s="108" t="s">
        <v>243</v>
      </c>
      <c r="C139" s="108" t="s">
        <v>37</v>
      </c>
      <c r="D139" s="123"/>
    </row>
    <row r="140" spans="1:4" x14ac:dyDescent="0.2">
      <c r="A140" s="108" t="s">
        <v>42</v>
      </c>
      <c r="B140" s="108" t="s">
        <v>43</v>
      </c>
      <c r="C140" s="108" t="s">
        <v>244</v>
      </c>
      <c r="D140" s="123"/>
    </row>
    <row r="141" spans="1:4" x14ac:dyDescent="0.2">
      <c r="A141" s="108" t="s">
        <v>40</v>
      </c>
      <c r="B141" s="108" t="s">
        <v>41</v>
      </c>
      <c r="C141" s="108" t="s">
        <v>245</v>
      </c>
      <c r="D141" s="123"/>
    </row>
    <row r="142" spans="1:4" x14ac:dyDescent="0.2">
      <c r="A142" s="108" t="s">
        <v>38</v>
      </c>
      <c r="B142" s="108" t="s">
        <v>246</v>
      </c>
      <c r="C142" s="108" t="s">
        <v>247</v>
      </c>
      <c r="D142" s="123"/>
    </row>
    <row r="143" spans="1:4" x14ac:dyDescent="0.2">
      <c r="A143" s="108" t="s">
        <v>222</v>
      </c>
      <c r="B143" s="108" t="s">
        <v>248</v>
      </c>
      <c r="C143" s="108" t="s">
        <v>249</v>
      </c>
      <c r="D143" s="123"/>
    </row>
    <row r="144" spans="1:4" x14ac:dyDescent="0.2">
      <c r="A144" s="108" t="s">
        <v>39</v>
      </c>
      <c r="B144" s="108" t="s">
        <v>250</v>
      </c>
      <c r="C144" s="108" t="s">
        <v>251</v>
      </c>
      <c r="D144" s="123"/>
    </row>
    <row r="145" spans="1:4" x14ac:dyDescent="0.2">
      <c r="A145" s="108" t="s">
        <v>252</v>
      </c>
      <c r="B145" s="108" t="s">
        <v>326</v>
      </c>
      <c r="C145" s="108" t="s">
        <v>253</v>
      </c>
      <c r="D145" s="123"/>
    </row>
    <row r="146" spans="1:4" ht="13.35" customHeight="1" x14ac:dyDescent="0.2">
      <c r="A146" s="108" t="s">
        <v>254</v>
      </c>
      <c r="B146" s="108" t="s">
        <v>327</v>
      </c>
      <c r="C146" s="108" t="s">
        <v>328</v>
      </c>
      <c r="D146" s="123"/>
    </row>
    <row r="147" spans="1:4" x14ac:dyDescent="0.2">
      <c r="A147" s="108" t="s">
        <v>255</v>
      </c>
      <c r="B147" s="108" t="s">
        <v>256</v>
      </c>
      <c r="C147" s="108" t="s">
        <v>257</v>
      </c>
      <c r="D147" s="123"/>
    </row>
    <row r="148" spans="1:4" x14ac:dyDescent="0.2">
      <c r="A148" s="111" t="s">
        <v>258</v>
      </c>
      <c r="B148" s="111" t="s">
        <v>329</v>
      </c>
      <c r="C148" s="111" t="s">
        <v>330</v>
      </c>
      <c r="D148" s="124"/>
    </row>
    <row r="149" spans="1:4" x14ac:dyDescent="0.2">
      <c r="A149" s="111" t="s">
        <v>621</v>
      </c>
      <c r="B149" s="111" t="s">
        <v>626</v>
      </c>
      <c r="C149" s="111" t="s">
        <v>627</v>
      </c>
      <c r="D149" s="124"/>
    </row>
    <row r="150" spans="1:4" x14ac:dyDescent="0.2">
      <c r="A150" s="111" t="s">
        <v>259</v>
      </c>
      <c r="B150" s="111" t="s">
        <v>260</v>
      </c>
      <c r="C150" s="108" t="s">
        <v>331</v>
      </c>
      <c r="D150" s="124"/>
    </row>
    <row r="151" spans="1:4" x14ac:dyDescent="0.2">
      <c r="A151" s="111" t="s">
        <v>261</v>
      </c>
      <c r="B151" s="108" t="s">
        <v>332</v>
      </c>
      <c r="C151" s="111" t="s">
        <v>262</v>
      </c>
      <c r="D151" s="123"/>
    </row>
    <row r="152" spans="1:4" x14ac:dyDescent="0.2">
      <c r="A152" s="112" t="s">
        <v>263</v>
      </c>
      <c r="B152" s="112" t="s">
        <v>264</v>
      </c>
      <c r="C152" s="112" t="s">
        <v>265</v>
      </c>
      <c r="D152" s="125"/>
    </row>
    <row r="153" spans="1:4" x14ac:dyDescent="0.2">
      <c r="A153" s="112" t="s">
        <v>266</v>
      </c>
      <c r="B153" s="112" t="s">
        <v>267</v>
      </c>
      <c r="C153" s="112" t="s">
        <v>268</v>
      </c>
      <c r="D153" s="125"/>
    </row>
    <row r="154" spans="1:4" x14ac:dyDescent="0.2">
      <c r="A154" s="112" t="s">
        <v>269</v>
      </c>
      <c r="B154" s="112" t="s">
        <v>270</v>
      </c>
      <c r="C154" s="112" t="s">
        <v>271</v>
      </c>
      <c r="D154" s="125"/>
    </row>
    <row r="155" spans="1:4" x14ac:dyDescent="0.2">
      <c r="A155" s="112" t="s">
        <v>272</v>
      </c>
      <c r="B155" s="112" t="s">
        <v>273</v>
      </c>
      <c r="C155" s="112" t="s">
        <v>274</v>
      </c>
      <c r="D155" s="125"/>
    </row>
    <row r="156" spans="1:4" x14ac:dyDescent="0.2">
      <c r="A156" s="112" t="s">
        <v>275</v>
      </c>
      <c r="B156" s="112" t="s">
        <v>276</v>
      </c>
      <c r="C156" s="112" t="s">
        <v>277</v>
      </c>
      <c r="D156" s="125"/>
    </row>
    <row r="157" spans="1:4" x14ac:dyDescent="0.2">
      <c r="A157" s="112" t="s">
        <v>278</v>
      </c>
      <c r="B157" s="112" t="s">
        <v>279</v>
      </c>
      <c r="C157" s="112" t="s">
        <v>333</v>
      </c>
      <c r="D157" s="125"/>
    </row>
    <row r="158" spans="1:4" x14ac:dyDescent="0.2">
      <c r="A158" s="111" t="s">
        <v>280</v>
      </c>
      <c r="B158" s="108" t="s">
        <v>281</v>
      </c>
      <c r="C158" s="108" t="s">
        <v>282</v>
      </c>
      <c r="D158" s="123"/>
    </row>
    <row r="159" spans="1:4" x14ac:dyDescent="0.2">
      <c r="A159" s="111" t="s">
        <v>283</v>
      </c>
      <c r="B159" s="108" t="s">
        <v>284</v>
      </c>
      <c r="C159" s="108" t="s">
        <v>285</v>
      </c>
      <c r="D159" s="123"/>
    </row>
    <row r="160" spans="1:4" x14ac:dyDescent="0.2">
      <c r="A160" s="112" t="s">
        <v>528</v>
      </c>
      <c r="B160" s="111" t="s">
        <v>529</v>
      </c>
      <c r="C160" s="111" t="s">
        <v>530</v>
      </c>
      <c r="D160" s="124"/>
    </row>
    <row r="161" spans="1:4" x14ac:dyDescent="0.2">
      <c r="A161" s="108" t="s">
        <v>13</v>
      </c>
      <c r="B161" s="108" t="s">
        <v>2</v>
      </c>
      <c r="C161" s="108" t="s">
        <v>286</v>
      </c>
      <c r="D161" s="123"/>
    </row>
    <row r="162" spans="1:4" x14ac:dyDescent="0.2">
      <c r="A162" s="108" t="s">
        <v>334</v>
      </c>
      <c r="B162" s="108" t="s">
        <v>335</v>
      </c>
      <c r="C162" s="108" t="s">
        <v>336</v>
      </c>
      <c r="D162" s="123"/>
    </row>
    <row r="163" spans="1:4" x14ac:dyDescent="0.2">
      <c r="A163" s="108" t="s">
        <v>287</v>
      </c>
      <c r="B163" s="108" t="s">
        <v>337</v>
      </c>
      <c r="C163" s="108" t="s">
        <v>288</v>
      </c>
      <c r="D163" s="123"/>
    </row>
    <row r="164" spans="1:4" x14ac:dyDescent="0.2">
      <c r="A164" s="108" t="s">
        <v>289</v>
      </c>
      <c r="B164" s="111" t="s">
        <v>338</v>
      </c>
      <c r="C164" s="111" t="s">
        <v>339</v>
      </c>
      <c r="D164" s="124"/>
    </row>
    <row r="165" spans="1:4" x14ac:dyDescent="0.2">
      <c r="A165" s="108" t="s">
        <v>290</v>
      </c>
      <c r="B165" s="111" t="s">
        <v>340</v>
      </c>
      <c r="C165" s="111" t="s">
        <v>341</v>
      </c>
      <c r="D165" s="124"/>
    </row>
    <row r="166" spans="1:4" x14ac:dyDescent="0.2">
      <c r="A166" s="108" t="s">
        <v>291</v>
      </c>
      <c r="B166" s="111" t="s">
        <v>342</v>
      </c>
      <c r="C166" s="111" t="s">
        <v>343</v>
      </c>
      <c r="D166" s="124"/>
    </row>
    <row r="167" spans="1:4" x14ac:dyDescent="0.2">
      <c r="A167" s="108" t="s">
        <v>3</v>
      </c>
      <c r="B167" s="108" t="s">
        <v>324</v>
      </c>
      <c r="C167" s="108" t="s">
        <v>344</v>
      </c>
      <c r="D167" s="123"/>
    </row>
    <row r="168" spans="1:4" x14ac:dyDescent="0.2">
      <c r="A168" s="108" t="s">
        <v>4</v>
      </c>
      <c r="B168" s="108" t="s">
        <v>345</v>
      </c>
      <c r="C168" s="108" t="s">
        <v>5</v>
      </c>
      <c r="D168" s="123"/>
    </row>
    <row r="169" spans="1:4" x14ac:dyDescent="0.2">
      <c r="A169" s="108" t="s">
        <v>531</v>
      </c>
      <c r="B169" s="108" t="s">
        <v>26</v>
      </c>
      <c r="C169" s="111" t="s">
        <v>27</v>
      </c>
      <c r="D169" s="123"/>
    </row>
    <row r="170" spans="1:4" x14ac:dyDescent="0.2">
      <c r="A170" s="113" t="s">
        <v>550</v>
      </c>
      <c r="B170" s="114" t="s">
        <v>605</v>
      </c>
      <c r="C170" s="114" t="s">
        <v>551</v>
      </c>
      <c r="D170" s="127"/>
    </row>
    <row r="171" spans="1:4" x14ac:dyDescent="0.2">
      <c r="A171" s="108" t="s">
        <v>292</v>
      </c>
      <c r="B171" s="108" t="s">
        <v>293</v>
      </c>
      <c r="C171" s="108" t="s">
        <v>346</v>
      </c>
      <c r="D171" s="123"/>
    </row>
    <row r="172" spans="1:4" x14ac:dyDescent="0.2">
      <c r="A172" s="108" t="s">
        <v>294</v>
      </c>
      <c r="B172" s="108" t="s">
        <v>347</v>
      </c>
      <c r="C172" s="108" t="s">
        <v>348</v>
      </c>
      <c r="D172" s="123"/>
    </row>
    <row r="173" spans="1:4" x14ac:dyDescent="0.2">
      <c r="A173" s="108" t="s">
        <v>295</v>
      </c>
      <c r="B173" s="108" t="s">
        <v>296</v>
      </c>
      <c r="C173" s="108" t="s">
        <v>297</v>
      </c>
      <c r="D173" s="123"/>
    </row>
    <row r="174" spans="1:4" x14ac:dyDescent="0.2">
      <c r="A174" s="108" t="s">
        <v>226</v>
      </c>
      <c r="B174" s="108" t="s">
        <v>349</v>
      </c>
      <c r="C174" s="108" t="s">
        <v>350</v>
      </c>
      <c r="D174" s="123"/>
    </row>
    <row r="175" spans="1:4" x14ac:dyDescent="0.2">
      <c r="A175" s="108" t="s">
        <v>228</v>
      </c>
      <c r="B175" s="108" t="s">
        <v>229</v>
      </c>
      <c r="C175" s="108" t="s">
        <v>230</v>
      </c>
      <c r="D175" s="123"/>
    </row>
    <row r="176" spans="1:4" x14ac:dyDescent="0.2">
      <c r="A176" s="108" t="s">
        <v>223</v>
      </c>
      <c r="B176" s="108" t="s">
        <v>224</v>
      </c>
      <c r="C176" s="108" t="s">
        <v>225</v>
      </c>
      <c r="D176" s="123"/>
    </row>
    <row r="177" spans="1:4" x14ac:dyDescent="0.2">
      <c r="A177" s="108" t="s">
        <v>232</v>
      </c>
      <c r="B177" s="108" t="s">
        <v>352</v>
      </c>
      <c r="C177" s="108" t="s">
        <v>351</v>
      </c>
      <c r="D177" s="123"/>
    </row>
    <row r="178" spans="1:4" x14ac:dyDescent="0.2">
      <c r="A178" s="108" t="s">
        <v>532</v>
      </c>
      <c r="B178" s="108" t="s">
        <v>533</v>
      </c>
      <c r="C178" s="111" t="s">
        <v>534</v>
      </c>
      <c r="D178" s="123"/>
    </row>
    <row r="179" spans="1:4" x14ac:dyDescent="0.2">
      <c r="A179" s="108" t="s">
        <v>535</v>
      </c>
      <c r="B179" s="108" t="s">
        <v>536</v>
      </c>
      <c r="C179" s="111" t="s">
        <v>537</v>
      </c>
      <c r="D179" s="123"/>
    </row>
    <row r="180" spans="1:4" x14ac:dyDescent="0.2">
      <c r="A180" s="111" t="s">
        <v>538</v>
      </c>
      <c r="B180" s="108" t="s">
        <v>539</v>
      </c>
      <c r="C180" s="111" t="s">
        <v>540</v>
      </c>
      <c r="D180" s="123"/>
    </row>
    <row r="181" spans="1:4" x14ac:dyDescent="0.2">
      <c r="A181" s="111" t="s">
        <v>541</v>
      </c>
      <c r="B181" s="108" t="s">
        <v>542</v>
      </c>
      <c r="C181" s="111" t="s">
        <v>543</v>
      </c>
      <c r="D181" s="123"/>
    </row>
    <row r="182" spans="1:4" x14ac:dyDescent="0.2">
      <c r="A182" s="108" t="s">
        <v>353</v>
      </c>
      <c r="B182" s="108" t="s">
        <v>354</v>
      </c>
      <c r="C182" s="108" t="s">
        <v>355</v>
      </c>
      <c r="D182" s="123"/>
    </row>
    <row r="183" spans="1:4" x14ac:dyDescent="0.2">
      <c r="A183" s="108" t="s">
        <v>356</v>
      </c>
      <c r="B183" s="108" t="s">
        <v>357</v>
      </c>
      <c r="C183" s="108" t="s">
        <v>358</v>
      </c>
      <c r="D183" s="123"/>
    </row>
    <row r="184" spans="1:4" x14ac:dyDescent="0.2">
      <c r="A184" s="108" t="s">
        <v>359</v>
      </c>
      <c r="B184" s="108" t="s">
        <v>360</v>
      </c>
      <c r="C184" s="108" t="s">
        <v>361</v>
      </c>
      <c r="D184" s="123"/>
    </row>
    <row r="185" spans="1:4" x14ac:dyDescent="0.2">
      <c r="A185" s="108" t="s">
        <v>426</v>
      </c>
      <c r="B185" s="108" t="s">
        <v>427</v>
      </c>
      <c r="C185" s="108" t="s">
        <v>428</v>
      </c>
      <c r="D185" s="123"/>
    </row>
    <row r="186" spans="1:4" x14ac:dyDescent="0.2">
      <c r="A186" s="108" t="s">
        <v>429</v>
      </c>
      <c r="B186" s="108" t="s">
        <v>430</v>
      </c>
      <c r="C186" s="108" t="s">
        <v>431</v>
      </c>
      <c r="D186" s="123"/>
    </row>
    <row r="187" spans="1:4" x14ac:dyDescent="0.2">
      <c r="A187" s="108" t="s">
        <v>438</v>
      </c>
      <c r="B187" s="108" t="s">
        <v>439</v>
      </c>
      <c r="C187" s="108" t="s">
        <v>440</v>
      </c>
      <c r="D187" s="123"/>
    </row>
    <row r="188" spans="1:4" x14ac:dyDescent="0.2">
      <c r="A188" s="111" t="s">
        <v>414</v>
      </c>
      <c r="B188" s="108" t="s">
        <v>432</v>
      </c>
      <c r="C188" s="108" t="s">
        <v>417</v>
      </c>
      <c r="D188" s="123"/>
    </row>
    <row r="189" spans="1:4" x14ac:dyDescent="0.2">
      <c r="A189" s="111" t="s">
        <v>415</v>
      </c>
      <c r="B189" s="108" t="s">
        <v>433</v>
      </c>
      <c r="C189" s="108" t="s">
        <v>436</v>
      </c>
      <c r="D189" s="123"/>
    </row>
    <row r="190" spans="1:4" x14ac:dyDescent="0.2">
      <c r="A190" s="111" t="s">
        <v>416</v>
      </c>
      <c r="B190" s="108" t="s">
        <v>434</v>
      </c>
      <c r="C190" s="108" t="s">
        <v>435</v>
      </c>
      <c r="D190" s="123"/>
    </row>
    <row r="191" spans="1:4" x14ac:dyDescent="0.2">
      <c r="A191" s="112" t="s">
        <v>544</v>
      </c>
      <c r="B191" s="111" t="s">
        <v>545</v>
      </c>
      <c r="C191" s="111" t="s">
        <v>546</v>
      </c>
      <c r="D191" s="124"/>
    </row>
    <row r="192" spans="1:4" x14ac:dyDescent="0.2">
      <c r="A192" s="112" t="s">
        <v>547</v>
      </c>
      <c r="B192" s="111" t="s">
        <v>548</v>
      </c>
      <c r="C192" s="111" t="s">
        <v>549</v>
      </c>
      <c r="D192" s="124"/>
    </row>
    <row r="193" spans="1:4" x14ac:dyDescent="0.2">
      <c r="A193" s="121" t="s">
        <v>679</v>
      </c>
      <c r="B193" s="122" t="s">
        <v>739</v>
      </c>
      <c r="C193" s="122" t="s">
        <v>740</v>
      </c>
      <c r="D193" s="122"/>
    </row>
    <row r="194" spans="1:4" ht="15" x14ac:dyDescent="0.25">
      <c r="A194" s="164" t="s">
        <v>746</v>
      </c>
      <c r="B194" s="192" t="s">
        <v>751</v>
      </c>
      <c r="C194" s="193" t="s">
        <v>752</v>
      </c>
      <c r="D194" s="121"/>
    </row>
    <row r="195" spans="1:4" ht="15" x14ac:dyDescent="0.25">
      <c r="A195" s="164" t="s">
        <v>747</v>
      </c>
      <c r="B195" s="192" t="s">
        <v>753</v>
      </c>
      <c r="C195" s="193" t="s">
        <v>754</v>
      </c>
    </row>
    <row r="196" spans="1:4" ht="15" x14ac:dyDescent="0.25">
      <c r="A196" s="164" t="s">
        <v>748</v>
      </c>
      <c r="B196" s="192" t="s">
        <v>755</v>
      </c>
      <c r="C196" s="193" t="s">
        <v>756</v>
      </c>
    </row>
    <row r="197" spans="1:4" ht="15" x14ac:dyDescent="0.25">
      <c r="A197" s="164" t="s">
        <v>749</v>
      </c>
      <c r="B197" s="192" t="s">
        <v>757</v>
      </c>
      <c r="C197" s="193" t="s">
        <v>758</v>
      </c>
    </row>
    <row r="198" spans="1:4" ht="15" x14ac:dyDescent="0.25">
      <c r="A198" s="164" t="s">
        <v>750</v>
      </c>
      <c r="B198" s="192" t="s">
        <v>759</v>
      </c>
      <c r="C198" s="193" t="s">
        <v>760</v>
      </c>
    </row>
  </sheetData>
  <phoneticPr fontId="0"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B5"/>
  <sheetViews>
    <sheetView workbookViewId="0">
      <selection activeCell="S66" sqref="S66"/>
    </sheetView>
  </sheetViews>
  <sheetFormatPr defaultRowHeight="12.75" x14ac:dyDescent="0.2"/>
  <sheetData>
    <row r="1" spans="1:2" x14ac:dyDescent="0.2">
      <c r="A1" s="19"/>
      <c r="B1" s="19"/>
    </row>
    <row r="2" spans="1:2" x14ac:dyDescent="0.2">
      <c r="A2" s="19"/>
      <c r="B2" s="19"/>
    </row>
    <row r="3" spans="1:2" x14ac:dyDescent="0.2">
      <c r="A3" s="19"/>
      <c r="B3" s="19"/>
    </row>
    <row r="4" spans="1:2" x14ac:dyDescent="0.2">
      <c r="A4" s="19"/>
      <c r="B4" s="19"/>
    </row>
    <row r="5" spans="1:2" x14ac:dyDescent="0.2">
      <c r="A5" s="19"/>
      <c r="B5" s="19"/>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2.75" x14ac:dyDescent="0.2"/>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20"/>
  <sheetViews>
    <sheetView workbookViewId="0">
      <selection activeCell="B2" sqref="B2"/>
    </sheetView>
  </sheetViews>
  <sheetFormatPr defaultRowHeight="12.75" x14ac:dyDescent="0.2"/>
  <cols>
    <col min="1" max="1" width="17.140625" customWidth="1"/>
    <col min="2" max="2" width="17.28515625" customWidth="1"/>
    <col min="3" max="3" width="20.28515625" customWidth="1"/>
    <col min="4" max="4" width="18.28515625" customWidth="1"/>
  </cols>
  <sheetData>
    <row r="1" spans="1:4" x14ac:dyDescent="0.2">
      <c r="A1" s="1" t="s">
        <v>418</v>
      </c>
      <c r="B1" s="1" t="s">
        <v>419</v>
      </c>
      <c r="C1" s="1" t="s">
        <v>420</v>
      </c>
      <c r="D1" s="1" t="s">
        <v>421</v>
      </c>
    </row>
    <row r="2" spans="1:4" ht="14.25" x14ac:dyDescent="0.2">
      <c r="A2" s="30" t="s">
        <v>422</v>
      </c>
      <c r="B2" s="29" t="s">
        <v>423</v>
      </c>
      <c r="C2" s="31" t="s">
        <v>424</v>
      </c>
      <c r="D2" s="31" t="s">
        <v>425</v>
      </c>
    </row>
    <row r="3" spans="1:4" x14ac:dyDescent="0.2">
      <c r="A3" s="27"/>
    </row>
    <row r="4" spans="1:4" x14ac:dyDescent="0.2">
      <c r="A4" s="27"/>
      <c r="B4" s="28"/>
      <c r="C4" s="28"/>
      <c r="D4" s="28"/>
    </row>
    <row r="5" spans="1:4" x14ac:dyDescent="0.2">
      <c r="A5" s="27"/>
      <c r="B5" s="28"/>
      <c r="C5" s="28"/>
      <c r="D5" s="28"/>
    </row>
    <row r="6" spans="1:4" x14ac:dyDescent="0.2">
      <c r="A6" s="27"/>
      <c r="B6" s="28"/>
      <c r="C6" s="28"/>
      <c r="D6" s="28"/>
    </row>
    <row r="7" spans="1:4" x14ac:dyDescent="0.2">
      <c r="A7" s="27"/>
      <c r="B7" s="28"/>
      <c r="C7" s="28"/>
      <c r="D7" s="28"/>
    </row>
    <row r="8" spans="1:4" x14ac:dyDescent="0.2">
      <c r="A8" s="27"/>
      <c r="B8" s="28"/>
      <c r="C8" s="28"/>
      <c r="D8" s="28"/>
    </row>
    <row r="9" spans="1:4" x14ac:dyDescent="0.2">
      <c r="A9" s="27"/>
      <c r="B9" s="28"/>
      <c r="C9" s="28"/>
      <c r="D9" s="28"/>
    </row>
    <row r="10" spans="1:4" x14ac:dyDescent="0.2">
      <c r="A10" s="27"/>
      <c r="B10" s="28"/>
      <c r="C10" s="28"/>
      <c r="D10" s="28"/>
    </row>
    <row r="11" spans="1:4" x14ac:dyDescent="0.2">
      <c r="A11" s="27"/>
      <c r="B11" s="28"/>
      <c r="C11" s="28"/>
      <c r="D11" s="28"/>
    </row>
    <row r="12" spans="1:4" x14ac:dyDescent="0.2">
      <c r="A12" s="27"/>
      <c r="B12" s="28"/>
      <c r="C12" s="28"/>
      <c r="D12" s="28"/>
    </row>
    <row r="13" spans="1:4" x14ac:dyDescent="0.2">
      <c r="A13" s="27"/>
      <c r="B13" s="28"/>
      <c r="C13" s="28"/>
      <c r="D13" s="28"/>
    </row>
    <row r="14" spans="1:4" x14ac:dyDescent="0.2">
      <c r="A14" s="27"/>
      <c r="B14" s="28"/>
      <c r="C14" s="28"/>
      <c r="D14" s="28"/>
    </row>
    <row r="15" spans="1:4" x14ac:dyDescent="0.2">
      <c r="A15" s="27"/>
      <c r="B15" s="28"/>
      <c r="C15" s="28"/>
      <c r="D15" s="28"/>
    </row>
    <row r="16" spans="1:4" x14ac:dyDescent="0.2">
      <c r="A16" s="27"/>
      <c r="B16" s="28"/>
      <c r="C16" s="28"/>
      <c r="D16" s="28"/>
    </row>
    <row r="17" spans="1:4" x14ac:dyDescent="0.2">
      <c r="A17" s="27"/>
      <c r="B17" s="28"/>
      <c r="C17" s="28"/>
      <c r="D17" s="28"/>
    </row>
    <row r="18" spans="1:4" x14ac:dyDescent="0.2">
      <c r="A18" s="27"/>
      <c r="B18" s="28"/>
      <c r="C18" s="28"/>
      <c r="D18" s="28"/>
    </row>
    <row r="19" spans="1:4" x14ac:dyDescent="0.2">
      <c r="A19" s="27"/>
      <c r="B19" s="28"/>
      <c r="C19" s="28"/>
      <c r="D19" s="28"/>
    </row>
    <row r="20" spans="1:4" x14ac:dyDescent="0.2">
      <c r="A20" s="28"/>
      <c r="B20" s="28"/>
      <c r="C20" s="28"/>
      <c r="D20" s="28"/>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5"/>
  <sheetViews>
    <sheetView workbookViewId="0">
      <selection activeCell="F1" sqref="F1"/>
    </sheetView>
  </sheetViews>
  <sheetFormatPr defaultRowHeight="12.75" x14ac:dyDescent="0.2"/>
  <cols>
    <col min="1" max="1" width="17.140625" customWidth="1"/>
    <col min="2" max="2" width="8.28515625" customWidth="1"/>
    <col min="3" max="3" width="17" customWidth="1"/>
    <col min="4" max="4" width="18.140625" customWidth="1"/>
    <col min="5" max="5" width="18.42578125" customWidth="1"/>
    <col min="6" max="6" width="18.140625" customWidth="1"/>
  </cols>
  <sheetData>
    <row r="1" spans="1:6" ht="13.5" thickBot="1" x14ac:dyDescent="0.25">
      <c r="A1" t="s">
        <v>619</v>
      </c>
      <c r="B1" t="s">
        <v>503</v>
      </c>
      <c r="C1" t="s">
        <v>504</v>
      </c>
      <c r="D1" t="s">
        <v>620</v>
      </c>
      <c r="E1" t="s">
        <v>621</v>
      </c>
      <c r="F1" s="40">
        <v>1</v>
      </c>
    </row>
    <row r="2" spans="1:6" x14ac:dyDescent="0.2">
      <c r="A2" t="s">
        <v>622</v>
      </c>
      <c r="B2" t="s">
        <v>503</v>
      </c>
      <c r="C2" t="s">
        <v>507</v>
      </c>
      <c r="D2" t="s">
        <v>504</v>
      </c>
      <c r="E2" t="s">
        <v>280</v>
      </c>
    </row>
    <row r="3" spans="1:6" x14ac:dyDescent="0.2">
      <c r="A3" t="s">
        <v>623</v>
      </c>
      <c r="B3" t="s">
        <v>503</v>
      </c>
      <c r="C3" t="s">
        <v>507</v>
      </c>
      <c r="D3" t="s">
        <v>504</v>
      </c>
      <c r="E3" t="s">
        <v>280</v>
      </c>
    </row>
    <row r="4" spans="1:6" x14ac:dyDescent="0.2">
      <c r="A4" t="s">
        <v>624</v>
      </c>
      <c r="B4" t="s">
        <v>503</v>
      </c>
      <c r="C4" t="s">
        <v>510</v>
      </c>
      <c r="D4" t="s">
        <v>504</v>
      </c>
      <c r="E4" t="s">
        <v>283</v>
      </c>
    </row>
    <row r="5" spans="1:6" x14ac:dyDescent="0.2">
      <c r="A5" t="s">
        <v>625</v>
      </c>
      <c r="B5" t="s">
        <v>503</v>
      </c>
      <c r="C5" t="s">
        <v>510</v>
      </c>
      <c r="D5" t="s">
        <v>504</v>
      </c>
      <c r="E5" t="s">
        <v>283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77"/>
  <sheetViews>
    <sheetView showGridLines="0" workbookViewId="0"/>
  </sheetViews>
  <sheetFormatPr defaultColWidth="9" defaultRowHeight="12.75" x14ac:dyDescent="0.2"/>
  <cols>
    <col min="1" max="11" width="10.7109375" style="105" customWidth="1"/>
    <col min="12" max="16384" width="9" style="105"/>
  </cols>
  <sheetData>
    <row r="1" spans="1:11" ht="15.75" x14ac:dyDescent="0.25">
      <c r="A1" s="182" t="s">
        <v>631</v>
      </c>
      <c r="B1" s="183"/>
      <c r="C1" s="183"/>
      <c r="D1" s="183"/>
      <c r="E1" s="183"/>
      <c r="F1" s="183"/>
      <c r="G1" s="183"/>
      <c r="H1" s="183"/>
      <c r="I1" s="183"/>
      <c r="J1" s="183"/>
      <c r="K1" s="183"/>
    </row>
    <row r="2" spans="1:11" x14ac:dyDescent="0.2">
      <c r="A2" s="184"/>
      <c r="B2" s="183"/>
      <c r="C2" s="183"/>
      <c r="D2" s="183"/>
      <c r="E2" s="183"/>
      <c r="F2" s="183"/>
      <c r="G2" s="183"/>
      <c r="H2" s="183"/>
      <c r="I2" s="183"/>
      <c r="J2" s="183"/>
      <c r="K2" s="183"/>
    </row>
    <row r="3" spans="1:11" ht="15" x14ac:dyDescent="0.25">
      <c r="A3" s="185" t="s">
        <v>119</v>
      </c>
      <c r="B3" s="183"/>
      <c r="C3" s="183"/>
      <c r="D3" s="183"/>
      <c r="E3" s="183"/>
      <c r="F3" s="183"/>
      <c r="G3" s="183"/>
      <c r="H3" s="183"/>
      <c r="I3" s="183"/>
      <c r="J3" s="183"/>
      <c r="K3" s="183"/>
    </row>
    <row r="4" spans="1:11" x14ac:dyDescent="0.2">
      <c r="A4" s="183"/>
      <c r="B4" s="183"/>
      <c r="C4" s="183"/>
      <c r="D4" s="183"/>
      <c r="E4" s="183"/>
      <c r="F4" s="183"/>
      <c r="G4" s="183"/>
      <c r="H4" s="183"/>
      <c r="I4" s="183"/>
      <c r="J4" s="183"/>
      <c r="K4" s="183"/>
    </row>
    <row r="5" spans="1:11" ht="15" x14ac:dyDescent="0.25">
      <c r="A5" s="183"/>
      <c r="B5" s="186" t="s">
        <v>79</v>
      </c>
      <c r="C5" s="187"/>
      <c r="D5" s="183"/>
      <c r="E5" s="183"/>
      <c r="F5" s="183"/>
      <c r="G5" s="183"/>
      <c r="H5" s="183"/>
      <c r="I5" s="183"/>
      <c r="J5" s="183"/>
      <c r="K5" s="183"/>
    </row>
    <row r="6" spans="1:11" x14ac:dyDescent="0.2">
      <c r="A6" s="188"/>
      <c r="B6" s="189"/>
      <c r="C6" s="189"/>
      <c r="D6" s="188"/>
      <c r="E6" s="188"/>
      <c r="F6" s="188"/>
      <c r="G6" s="188"/>
      <c r="H6" s="188"/>
      <c r="I6" s="188"/>
      <c r="J6" s="188"/>
      <c r="K6" s="188"/>
    </row>
    <row r="7" spans="1:11" x14ac:dyDescent="0.2">
      <c r="A7" s="188"/>
      <c r="B7" s="189"/>
      <c r="C7" s="190" t="s">
        <v>120</v>
      </c>
      <c r="D7" s="188"/>
      <c r="E7" s="188"/>
      <c r="F7" s="188"/>
      <c r="G7" s="188"/>
      <c r="H7" s="188"/>
      <c r="I7" s="188"/>
      <c r="J7" s="188"/>
      <c r="K7" s="188"/>
    </row>
    <row r="8" spans="1:11" x14ac:dyDescent="0.2">
      <c r="A8" s="188"/>
      <c r="B8" s="189"/>
      <c r="C8" s="190"/>
      <c r="D8" s="188"/>
      <c r="E8" s="188"/>
      <c r="F8" s="188"/>
      <c r="G8" s="188"/>
      <c r="H8" s="188"/>
      <c r="I8" s="188"/>
      <c r="J8" s="188"/>
      <c r="K8" s="188"/>
    </row>
    <row r="9" spans="1:11" x14ac:dyDescent="0.2">
      <c r="A9" s="188"/>
      <c r="B9" s="189"/>
      <c r="C9" s="189"/>
      <c r="D9" s="188" t="s">
        <v>720</v>
      </c>
      <c r="E9" s="188"/>
      <c r="F9" s="188"/>
      <c r="G9" s="188"/>
      <c r="H9" s="188"/>
      <c r="I9" s="188"/>
      <c r="J9" s="188"/>
      <c r="K9" s="188"/>
    </row>
    <row r="10" spans="1:11" x14ac:dyDescent="0.2">
      <c r="A10" s="188"/>
      <c r="B10" s="189"/>
      <c r="C10" s="189"/>
      <c r="D10" s="188"/>
      <c r="E10" s="188"/>
      <c r="F10" s="188"/>
      <c r="G10" s="188"/>
      <c r="H10" s="188"/>
      <c r="I10" s="188"/>
      <c r="J10" s="188"/>
      <c r="K10" s="188"/>
    </row>
    <row r="11" spans="1:11" x14ac:dyDescent="0.2">
      <c r="A11" s="188"/>
      <c r="B11" s="189"/>
      <c r="C11" s="190" t="s">
        <v>82</v>
      </c>
      <c r="D11" s="188"/>
      <c r="E11" s="188"/>
      <c r="F11" s="188"/>
      <c r="G11" s="188"/>
      <c r="H11" s="188"/>
      <c r="I11" s="188"/>
      <c r="J11" s="188"/>
      <c r="K11" s="188"/>
    </row>
    <row r="12" spans="1:11" x14ac:dyDescent="0.2">
      <c r="A12" s="188"/>
      <c r="B12" s="189"/>
      <c r="C12" s="190"/>
      <c r="D12" s="188"/>
      <c r="E12" s="188"/>
      <c r="F12" s="188"/>
      <c r="G12" s="188"/>
      <c r="H12" s="188"/>
      <c r="I12" s="188"/>
      <c r="J12" s="188"/>
      <c r="K12" s="188"/>
    </row>
    <row r="13" spans="1:11" x14ac:dyDescent="0.2">
      <c r="A13" s="188"/>
      <c r="B13" s="189"/>
      <c r="C13" s="189"/>
      <c r="D13" s="188" t="s">
        <v>121</v>
      </c>
      <c r="E13" s="188"/>
      <c r="F13" s="188"/>
      <c r="G13" s="188"/>
      <c r="H13" s="188"/>
      <c r="I13" s="188"/>
      <c r="J13" s="188"/>
      <c r="K13" s="188"/>
    </row>
    <row r="14" spans="1:11" x14ac:dyDescent="0.2">
      <c r="A14" s="188"/>
      <c r="B14" s="189"/>
      <c r="C14" s="189"/>
      <c r="D14" s="188"/>
      <c r="E14" s="188"/>
      <c r="F14" s="188"/>
      <c r="G14" s="188"/>
      <c r="H14" s="188"/>
      <c r="I14" s="188"/>
      <c r="J14" s="188"/>
      <c r="K14" s="188"/>
    </row>
    <row r="15" spans="1:11" x14ac:dyDescent="0.2">
      <c r="A15" s="188"/>
      <c r="B15" s="189"/>
      <c r="C15" s="190" t="s">
        <v>83</v>
      </c>
      <c r="D15" s="188"/>
      <c r="E15" s="188"/>
      <c r="F15" s="188"/>
      <c r="G15" s="188"/>
      <c r="H15" s="188"/>
      <c r="I15" s="188"/>
      <c r="J15" s="188"/>
      <c r="K15" s="188"/>
    </row>
    <row r="16" spans="1:11" x14ac:dyDescent="0.2">
      <c r="A16" s="188"/>
      <c r="B16" s="189"/>
      <c r="C16" s="189"/>
      <c r="D16" s="188"/>
      <c r="E16" s="188"/>
      <c r="F16" s="188"/>
      <c r="G16" s="188"/>
      <c r="H16" s="188"/>
      <c r="I16" s="188"/>
      <c r="J16" s="188"/>
      <c r="K16" s="188"/>
    </row>
    <row r="17" spans="1:11" x14ac:dyDescent="0.2">
      <c r="A17" s="188"/>
      <c r="B17" s="189"/>
      <c r="C17" s="189"/>
      <c r="D17" s="188" t="s">
        <v>761</v>
      </c>
      <c r="E17" s="188"/>
      <c r="F17" s="188"/>
      <c r="G17" s="188"/>
      <c r="H17" s="188"/>
      <c r="I17" s="188"/>
      <c r="J17" s="188"/>
      <c r="K17" s="188"/>
    </row>
    <row r="18" spans="1:11" x14ac:dyDescent="0.2">
      <c r="A18" s="188"/>
      <c r="B18" s="189"/>
      <c r="C18" s="189"/>
      <c r="D18" s="188" t="s">
        <v>122</v>
      </c>
      <c r="E18" s="188"/>
      <c r="F18" s="188"/>
      <c r="G18" s="188"/>
      <c r="H18" s="188"/>
      <c r="I18" s="188"/>
      <c r="J18" s="188"/>
      <c r="K18" s="188"/>
    </row>
    <row r="19" spans="1:11" x14ac:dyDescent="0.2">
      <c r="A19" s="188"/>
      <c r="B19" s="189"/>
      <c r="C19" s="189"/>
      <c r="D19" s="188"/>
      <c r="E19" s="188"/>
      <c r="F19" s="188"/>
      <c r="G19" s="188"/>
      <c r="H19" s="188"/>
      <c r="I19" s="188"/>
      <c r="J19" s="188"/>
      <c r="K19" s="188"/>
    </row>
    <row r="20" spans="1:11" x14ac:dyDescent="0.2">
      <c r="A20" s="188"/>
      <c r="B20" s="189"/>
      <c r="C20" s="190" t="s">
        <v>84</v>
      </c>
      <c r="D20" s="188"/>
      <c r="E20" s="188"/>
      <c r="F20" s="188"/>
      <c r="G20" s="188"/>
      <c r="H20" s="188"/>
      <c r="I20" s="188"/>
      <c r="J20" s="188"/>
      <c r="K20" s="188"/>
    </row>
    <row r="21" spans="1:11" x14ac:dyDescent="0.2">
      <c r="A21" s="188"/>
      <c r="B21" s="189"/>
      <c r="C21" s="190"/>
      <c r="D21" s="188"/>
      <c r="E21" s="188"/>
      <c r="F21" s="188"/>
      <c r="G21" s="188"/>
      <c r="H21" s="188"/>
      <c r="I21" s="188"/>
      <c r="J21" s="188"/>
      <c r="K21" s="188"/>
    </row>
    <row r="22" spans="1:11" x14ac:dyDescent="0.2">
      <c r="A22" s="188"/>
      <c r="B22" s="189"/>
      <c r="C22" s="189"/>
      <c r="D22" s="188" t="s">
        <v>762</v>
      </c>
      <c r="E22" s="188"/>
      <c r="F22" s="188"/>
      <c r="G22" s="188"/>
      <c r="H22" s="188"/>
      <c r="I22" s="188"/>
      <c r="J22" s="188"/>
      <c r="K22" s="188"/>
    </row>
    <row r="23" spans="1:11" x14ac:dyDescent="0.2">
      <c r="A23" s="188"/>
      <c r="B23" s="189"/>
      <c r="C23" s="189"/>
      <c r="D23" s="188"/>
      <c r="E23" s="188"/>
      <c r="F23" s="188"/>
      <c r="G23" s="188"/>
      <c r="H23" s="188"/>
      <c r="I23" s="188"/>
      <c r="J23" s="188"/>
      <c r="K23" s="188"/>
    </row>
    <row r="24" spans="1:11" x14ac:dyDescent="0.2">
      <c r="A24" s="188"/>
      <c r="B24" s="189"/>
      <c r="C24" s="190" t="s">
        <v>85</v>
      </c>
      <c r="D24" s="188"/>
      <c r="E24" s="188"/>
      <c r="F24" s="188"/>
      <c r="G24" s="188"/>
      <c r="H24" s="188"/>
      <c r="I24" s="188"/>
      <c r="J24" s="188"/>
      <c r="K24" s="188"/>
    </row>
    <row r="25" spans="1:11" x14ac:dyDescent="0.2">
      <c r="A25" s="188"/>
      <c r="B25" s="189"/>
      <c r="C25" s="190"/>
      <c r="D25" s="188"/>
      <c r="E25" s="188"/>
      <c r="F25" s="188"/>
      <c r="G25" s="188"/>
      <c r="H25" s="188"/>
      <c r="I25" s="188"/>
      <c r="J25" s="188"/>
      <c r="K25" s="188"/>
    </row>
    <row r="26" spans="1:11" x14ac:dyDescent="0.2">
      <c r="A26" s="188"/>
      <c r="B26" s="189"/>
      <c r="C26" s="189"/>
      <c r="D26" s="188" t="s">
        <v>123</v>
      </c>
      <c r="E26" s="188"/>
      <c r="F26" s="188"/>
      <c r="G26" s="188"/>
      <c r="H26" s="188"/>
      <c r="I26" s="188"/>
      <c r="J26" s="188"/>
      <c r="K26" s="188"/>
    </row>
    <row r="27" spans="1:11" x14ac:dyDescent="0.2">
      <c r="A27" s="188"/>
      <c r="B27" s="189"/>
      <c r="C27" s="189"/>
      <c r="D27" s="188"/>
      <c r="E27" s="188"/>
      <c r="F27" s="188"/>
      <c r="G27" s="188"/>
      <c r="H27" s="188"/>
      <c r="I27" s="188"/>
      <c r="J27" s="188"/>
      <c r="K27" s="188"/>
    </row>
    <row r="28" spans="1:11" x14ac:dyDescent="0.2">
      <c r="A28" s="188"/>
      <c r="B28" s="189"/>
      <c r="C28" s="190" t="s">
        <v>86</v>
      </c>
      <c r="D28" s="188"/>
      <c r="E28" s="188"/>
      <c r="F28" s="188"/>
      <c r="G28" s="188"/>
      <c r="H28" s="188"/>
      <c r="I28" s="188"/>
      <c r="J28" s="188"/>
      <c r="K28" s="188"/>
    </row>
    <row r="29" spans="1:11" x14ac:dyDescent="0.2">
      <c r="A29" s="188"/>
      <c r="B29" s="189"/>
      <c r="C29" s="190"/>
      <c r="D29" s="188"/>
      <c r="E29" s="188"/>
      <c r="F29" s="188"/>
      <c r="G29" s="188"/>
      <c r="H29" s="188"/>
      <c r="I29" s="188"/>
      <c r="J29" s="188"/>
      <c r="K29" s="188"/>
    </row>
    <row r="30" spans="1:11" x14ac:dyDescent="0.2">
      <c r="A30" s="188"/>
      <c r="B30" s="189"/>
      <c r="C30" s="189"/>
      <c r="D30" s="188" t="s">
        <v>124</v>
      </c>
      <c r="E30" s="188"/>
      <c r="F30" s="188"/>
      <c r="G30" s="188"/>
      <c r="H30" s="188"/>
      <c r="I30" s="188"/>
      <c r="J30" s="188"/>
      <c r="K30" s="188"/>
    </row>
    <row r="31" spans="1:11" x14ac:dyDescent="0.2">
      <c r="A31" s="188"/>
      <c r="B31" s="189"/>
      <c r="C31" s="189"/>
      <c r="D31" s="188"/>
      <c r="E31" s="188"/>
      <c r="F31" s="188"/>
      <c r="G31" s="188"/>
      <c r="H31" s="188"/>
      <c r="I31" s="188"/>
      <c r="J31" s="188"/>
      <c r="K31" s="188"/>
    </row>
    <row r="32" spans="1:11" x14ac:dyDescent="0.2">
      <c r="A32" s="188"/>
      <c r="B32" s="189"/>
      <c r="C32" s="190" t="s">
        <v>125</v>
      </c>
      <c r="D32" s="188"/>
      <c r="E32" s="188"/>
      <c r="F32" s="188"/>
      <c r="G32" s="188"/>
      <c r="H32" s="188"/>
      <c r="I32" s="188"/>
      <c r="J32" s="188"/>
      <c r="K32" s="188"/>
    </row>
    <row r="33" spans="1:11" x14ac:dyDescent="0.2">
      <c r="A33" s="188"/>
      <c r="B33" s="189"/>
      <c r="C33" s="190"/>
      <c r="D33" s="188"/>
      <c r="E33" s="188"/>
      <c r="F33" s="188"/>
      <c r="G33" s="188"/>
      <c r="H33" s="188"/>
      <c r="I33" s="188"/>
      <c r="J33" s="188"/>
      <c r="K33" s="188"/>
    </row>
    <row r="34" spans="1:11" x14ac:dyDescent="0.2">
      <c r="A34" s="188"/>
      <c r="B34" s="189"/>
      <c r="C34" s="189"/>
      <c r="D34" s="188" t="s">
        <v>126</v>
      </c>
      <c r="E34" s="188"/>
      <c r="F34" s="188"/>
      <c r="G34" s="188"/>
      <c r="H34" s="188"/>
      <c r="I34" s="188"/>
      <c r="J34" s="188"/>
      <c r="K34" s="188"/>
    </row>
    <row r="35" spans="1:11" x14ac:dyDescent="0.2">
      <c r="A35" s="188"/>
      <c r="B35" s="189"/>
      <c r="C35" s="189"/>
      <c r="D35" s="188" t="s">
        <v>127</v>
      </c>
      <c r="E35" s="188"/>
      <c r="F35" s="188"/>
      <c r="G35" s="188"/>
      <c r="H35" s="188"/>
      <c r="I35" s="188"/>
      <c r="J35" s="188"/>
      <c r="K35" s="188"/>
    </row>
    <row r="36" spans="1:11" x14ac:dyDescent="0.2">
      <c r="A36" s="188"/>
      <c r="B36" s="189"/>
      <c r="C36" s="189"/>
      <c r="D36" s="188" t="s">
        <v>128</v>
      </c>
      <c r="E36" s="188"/>
      <c r="F36" s="188"/>
      <c r="G36" s="188"/>
      <c r="H36" s="188"/>
      <c r="I36" s="188"/>
      <c r="J36" s="188"/>
      <c r="K36" s="188"/>
    </row>
    <row r="37" spans="1:11" x14ac:dyDescent="0.2">
      <c r="A37" s="188"/>
      <c r="B37" s="188"/>
      <c r="C37" s="188"/>
      <c r="D37" s="188"/>
      <c r="E37" s="188"/>
      <c r="F37" s="188"/>
      <c r="G37" s="188"/>
      <c r="H37" s="188"/>
      <c r="I37" s="188"/>
      <c r="J37" s="188"/>
      <c r="K37" s="188"/>
    </row>
    <row r="38" spans="1:11" ht="15" x14ac:dyDescent="0.25">
      <c r="A38" s="188"/>
      <c r="B38" s="185" t="s">
        <v>129</v>
      </c>
      <c r="C38" s="188"/>
      <c r="D38" s="188"/>
      <c r="E38" s="188"/>
      <c r="F38" s="188"/>
      <c r="G38" s="188"/>
      <c r="H38" s="188"/>
      <c r="I38" s="188"/>
      <c r="J38" s="188"/>
      <c r="K38" s="188"/>
    </row>
    <row r="39" spans="1:11" x14ac:dyDescent="0.2">
      <c r="A39" s="188"/>
      <c r="B39" s="188"/>
      <c r="C39" s="188"/>
      <c r="D39" s="188"/>
      <c r="E39" s="188"/>
      <c r="F39" s="188"/>
      <c r="G39" s="188"/>
      <c r="H39" s="188"/>
      <c r="I39" s="188"/>
      <c r="J39" s="188"/>
      <c r="K39" s="188"/>
    </row>
    <row r="40" spans="1:11" x14ac:dyDescent="0.2">
      <c r="A40" s="188"/>
      <c r="B40" s="188"/>
      <c r="C40" s="191" t="s">
        <v>55</v>
      </c>
      <c r="D40" s="188"/>
      <c r="E40" s="188"/>
      <c r="F40" s="188"/>
      <c r="G40" s="188"/>
      <c r="H40" s="188"/>
      <c r="I40" s="188"/>
      <c r="J40" s="188"/>
      <c r="K40" s="188"/>
    </row>
    <row r="41" spans="1:11" x14ac:dyDescent="0.2">
      <c r="A41" s="188"/>
      <c r="B41" s="188"/>
      <c r="C41" s="188"/>
      <c r="D41" s="188"/>
      <c r="E41" s="188"/>
      <c r="F41" s="188"/>
      <c r="G41" s="188"/>
      <c r="H41" s="188"/>
      <c r="I41" s="188"/>
      <c r="J41" s="188"/>
      <c r="K41" s="188"/>
    </row>
    <row r="42" spans="1:11" x14ac:dyDescent="0.2">
      <c r="A42" s="188"/>
      <c r="B42" s="188"/>
      <c r="C42" s="188"/>
      <c r="D42" s="188" t="s">
        <v>130</v>
      </c>
      <c r="E42" s="188"/>
      <c r="F42" s="188"/>
      <c r="G42" s="188"/>
      <c r="H42" s="188"/>
      <c r="I42" s="188"/>
      <c r="J42" s="188"/>
      <c r="K42" s="188"/>
    </row>
    <row r="43" spans="1:11" x14ac:dyDescent="0.2">
      <c r="A43" s="188"/>
      <c r="B43" s="188"/>
      <c r="C43" s="188"/>
      <c r="D43" s="188" t="s">
        <v>131</v>
      </c>
      <c r="E43" s="188"/>
      <c r="F43" s="188"/>
      <c r="G43" s="188"/>
      <c r="H43" s="188"/>
      <c r="I43" s="188"/>
      <c r="J43" s="188"/>
      <c r="K43" s="188"/>
    </row>
    <row r="44" spans="1:11" x14ac:dyDescent="0.2">
      <c r="A44" s="188"/>
      <c r="B44" s="188"/>
      <c r="C44" s="188"/>
      <c r="D44" s="188" t="s">
        <v>132</v>
      </c>
      <c r="E44" s="188"/>
      <c r="F44" s="188"/>
      <c r="G44" s="188"/>
      <c r="H44" s="188"/>
      <c r="I44" s="188"/>
      <c r="J44" s="188"/>
      <c r="K44" s="188"/>
    </row>
    <row r="45" spans="1:11" x14ac:dyDescent="0.2">
      <c r="A45" s="188"/>
      <c r="B45" s="188"/>
      <c r="C45" s="188"/>
      <c r="D45" s="188" t="s">
        <v>133</v>
      </c>
      <c r="E45" s="188"/>
      <c r="F45" s="188"/>
      <c r="G45" s="188"/>
      <c r="H45" s="188"/>
      <c r="I45" s="188"/>
      <c r="J45" s="188"/>
      <c r="K45" s="188"/>
    </row>
    <row r="46" spans="1:11" x14ac:dyDescent="0.2">
      <c r="A46" s="188"/>
      <c r="B46" s="188"/>
      <c r="C46" s="188"/>
      <c r="D46" s="188" t="s">
        <v>134</v>
      </c>
      <c r="E46" s="188"/>
      <c r="F46" s="188"/>
      <c r="G46" s="188"/>
      <c r="H46" s="188"/>
      <c r="I46" s="188"/>
      <c r="J46" s="188"/>
      <c r="K46" s="188"/>
    </row>
    <row r="47" spans="1:11" x14ac:dyDescent="0.2">
      <c r="A47" s="188"/>
      <c r="B47" s="188"/>
      <c r="C47" s="188"/>
      <c r="D47" s="188"/>
      <c r="E47" s="188"/>
      <c r="F47" s="188"/>
      <c r="G47" s="188"/>
      <c r="H47" s="188"/>
      <c r="I47" s="188"/>
      <c r="J47" s="188"/>
      <c r="K47" s="188"/>
    </row>
    <row r="48" spans="1:11" x14ac:dyDescent="0.2">
      <c r="A48" s="188"/>
      <c r="B48" s="188"/>
      <c r="C48" s="191" t="s">
        <v>48</v>
      </c>
      <c r="D48" s="188"/>
      <c r="E48" s="188"/>
      <c r="F48" s="188"/>
      <c r="G48" s="188"/>
      <c r="H48" s="188"/>
      <c r="I48" s="188"/>
      <c r="J48" s="188"/>
      <c r="K48" s="188"/>
    </row>
    <row r="49" spans="1:11" x14ac:dyDescent="0.2">
      <c r="A49" s="188"/>
      <c r="B49" s="188"/>
      <c r="C49" s="188"/>
      <c r="D49" s="188"/>
      <c r="E49" s="188"/>
      <c r="F49" s="188"/>
      <c r="G49" s="188"/>
      <c r="H49" s="188"/>
      <c r="I49" s="188"/>
      <c r="J49" s="188"/>
      <c r="K49" s="188"/>
    </row>
    <row r="50" spans="1:11" x14ac:dyDescent="0.2">
      <c r="A50" s="188"/>
      <c r="B50" s="188"/>
      <c r="C50" s="188"/>
      <c r="D50" s="188" t="s">
        <v>135</v>
      </c>
      <c r="E50" s="188"/>
      <c r="F50" s="188"/>
      <c r="G50" s="188"/>
      <c r="H50" s="188"/>
      <c r="I50" s="188"/>
      <c r="J50" s="188"/>
      <c r="K50" s="188"/>
    </row>
    <row r="51" spans="1:11" x14ac:dyDescent="0.2">
      <c r="A51" s="188"/>
      <c r="B51" s="188"/>
      <c r="C51" s="188"/>
      <c r="D51" s="188"/>
      <c r="E51" s="188"/>
      <c r="F51" s="188"/>
      <c r="G51" s="188"/>
      <c r="H51" s="188"/>
      <c r="I51" s="188"/>
      <c r="J51" s="188"/>
      <c r="K51" s="188"/>
    </row>
    <row r="52" spans="1:11" x14ac:dyDescent="0.2">
      <c r="A52" s="188"/>
      <c r="B52" s="188"/>
      <c r="C52" s="191" t="s">
        <v>50</v>
      </c>
      <c r="D52" s="188"/>
      <c r="E52" s="188"/>
      <c r="F52" s="188"/>
      <c r="G52" s="188"/>
      <c r="H52" s="188"/>
      <c r="I52" s="188"/>
      <c r="J52" s="188"/>
      <c r="K52" s="188"/>
    </row>
    <row r="53" spans="1:11" x14ac:dyDescent="0.2">
      <c r="A53" s="188"/>
      <c r="B53" s="188"/>
      <c r="C53" s="188"/>
      <c r="D53" s="188"/>
      <c r="E53" s="188"/>
      <c r="F53" s="188"/>
      <c r="G53" s="188"/>
      <c r="H53" s="188"/>
      <c r="I53" s="188"/>
      <c r="J53" s="188"/>
      <c r="K53" s="188"/>
    </row>
    <row r="54" spans="1:11" x14ac:dyDescent="0.2">
      <c r="A54" s="188"/>
      <c r="B54" s="188"/>
      <c r="C54" s="188"/>
      <c r="D54" s="188" t="s">
        <v>193</v>
      </c>
      <c r="E54" s="188"/>
      <c r="F54" s="188"/>
      <c r="G54" s="188"/>
      <c r="H54" s="188"/>
      <c r="I54" s="188"/>
      <c r="J54" s="188"/>
      <c r="K54" s="188"/>
    </row>
    <row r="55" spans="1:11" x14ac:dyDescent="0.2">
      <c r="A55" s="188"/>
      <c r="B55" s="188"/>
      <c r="C55" s="188"/>
      <c r="D55" s="188"/>
      <c r="E55" s="188"/>
      <c r="F55" s="188"/>
      <c r="G55" s="188"/>
      <c r="H55" s="188"/>
      <c r="I55" s="188"/>
      <c r="J55" s="188"/>
      <c r="K55" s="188"/>
    </row>
    <row r="56" spans="1:11" x14ac:dyDescent="0.2">
      <c r="A56" s="188"/>
      <c r="B56" s="188"/>
      <c r="C56" s="191" t="s">
        <v>51</v>
      </c>
      <c r="D56" s="188"/>
      <c r="E56" s="188"/>
      <c r="F56" s="188"/>
      <c r="G56" s="188"/>
      <c r="H56" s="188"/>
      <c r="I56" s="188"/>
      <c r="J56" s="188"/>
      <c r="K56" s="188"/>
    </row>
    <row r="57" spans="1:11" x14ac:dyDescent="0.2">
      <c r="A57" s="188"/>
      <c r="B57" s="188"/>
      <c r="C57" s="188"/>
      <c r="D57" s="188"/>
      <c r="E57" s="188"/>
      <c r="F57" s="188"/>
      <c r="G57" s="188"/>
      <c r="H57" s="188"/>
      <c r="I57" s="188"/>
      <c r="J57" s="188"/>
      <c r="K57" s="188"/>
    </row>
    <row r="58" spans="1:11" x14ac:dyDescent="0.2">
      <c r="A58" s="188"/>
      <c r="B58" s="188"/>
      <c r="C58" s="188"/>
      <c r="D58" s="188" t="s">
        <v>136</v>
      </c>
      <c r="E58" s="188"/>
      <c r="F58" s="188"/>
      <c r="G58" s="188"/>
      <c r="H58" s="188"/>
      <c r="I58" s="188"/>
      <c r="J58" s="188"/>
      <c r="K58" s="188"/>
    </row>
    <row r="59" spans="1:11" x14ac:dyDescent="0.2">
      <c r="A59" s="188"/>
      <c r="B59" s="188"/>
      <c r="C59" s="188"/>
      <c r="D59" s="188"/>
      <c r="E59" s="188"/>
      <c r="F59" s="188"/>
      <c r="G59" s="188"/>
      <c r="H59" s="188"/>
      <c r="I59" s="188"/>
      <c r="J59" s="188"/>
      <c r="K59" s="188"/>
    </row>
    <row r="60" spans="1:11" x14ac:dyDescent="0.2">
      <c r="A60" s="188"/>
      <c r="B60" s="188"/>
      <c r="C60" s="191" t="s">
        <v>195</v>
      </c>
      <c r="D60" s="188"/>
      <c r="E60" s="188"/>
      <c r="F60" s="188"/>
      <c r="G60" s="188"/>
      <c r="H60" s="188"/>
      <c r="I60" s="188"/>
      <c r="J60" s="188"/>
      <c r="K60" s="188"/>
    </row>
    <row r="61" spans="1:11" x14ac:dyDescent="0.2">
      <c r="A61" s="188"/>
      <c r="B61" s="188"/>
      <c r="C61" s="188"/>
      <c r="D61" s="188"/>
      <c r="E61" s="188"/>
      <c r="F61" s="188"/>
      <c r="G61" s="188"/>
      <c r="H61" s="188"/>
      <c r="I61" s="188"/>
      <c r="J61" s="188"/>
      <c r="K61" s="188"/>
    </row>
    <row r="62" spans="1:11" x14ac:dyDescent="0.2">
      <c r="A62" s="188"/>
      <c r="B62" s="188"/>
      <c r="C62" s="188"/>
      <c r="D62" s="188" t="s">
        <v>137</v>
      </c>
      <c r="E62" s="188"/>
      <c r="F62" s="188"/>
      <c r="G62" s="188"/>
      <c r="H62" s="188"/>
      <c r="I62" s="188"/>
      <c r="J62" s="188"/>
      <c r="K62" s="188"/>
    </row>
    <row r="63" spans="1:11" x14ac:dyDescent="0.2">
      <c r="A63" s="188"/>
      <c r="B63" s="188"/>
      <c r="C63" s="188"/>
      <c r="D63" s="188" t="s">
        <v>138</v>
      </c>
      <c r="E63" s="188"/>
      <c r="F63" s="188"/>
      <c r="G63" s="188"/>
      <c r="H63" s="188"/>
      <c r="I63" s="188"/>
      <c r="J63" s="188"/>
      <c r="K63" s="188"/>
    </row>
    <row r="64" spans="1:11" x14ac:dyDescent="0.2">
      <c r="A64" s="188"/>
      <c r="B64" s="188"/>
      <c r="C64" s="188"/>
      <c r="D64" s="188" t="s">
        <v>139</v>
      </c>
      <c r="E64" s="188"/>
      <c r="F64" s="188"/>
      <c r="G64" s="188"/>
      <c r="H64" s="188"/>
      <c r="I64" s="188"/>
      <c r="J64" s="188"/>
      <c r="K64" s="188"/>
    </row>
    <row r="65" spans="1:11" x14ac:dyDescent="0.2">
      <c r="A65" s="188"/>
      <c r="B65" s="188"/>
      <c r="C65" s="188"/>
      <c r="D65" s="188"/>
      <c r="E65" s="188"/>
      <c r="F65" s="188"/>
      <c r="G65" s="188"/>
      <c r="H65" s="188"/>
      <c r="I65" s="188"/>
      <c r="J65" s="188"/>
      <c r="K65" s="188"/>
    </row>
    <row r="66" spans="1:11" ht="15" x14ac:dyDescent="0.25">
      <c r="A66" s="185" t="s">
        <v>712</v>
      </c>
      <c r="B66" s="188"/>
      <c r="C66" s="188"/>
      <c r="D66" s="188"/>
      <c r="E66" s="188"/>
      <c r="F66" s="188"/>
      <c r="G66" s="188"/>
      <c r="H66" s="188"/>
      <c r="I66" s="188"/>
      <c r="J66" s="188"/>
      <c r="K66" s="188"/>
    </row>
    <row r="67" spans="1:11" x14ac:dyDescent="0.2">
      <c r="A67" s="188"/>
      <c r="B67" s="188"/>
      <c r="C67" s="188"/>
      <c r="D67" s="188"/>
      <c r="E67" s="188"/>
      <c r="F67" s="188"/>
      <c r="G67" s="188"/>
      <c r="H67" s="188"/>
      <c r="I67" s="188"/>
      <c r="J67" s="188"/>
      <c r="K67" s="188"/>
    </row>
    <row r="68" spans="1:11" x14ac:dyDescent="0.2">
      <c r="A68" s="188"/>
      <c r="B68" s="188"/>
      <c r="C68" s="188"/>
      <c r="D68" s="188" t="s">
        <v>713</v>
      </c>
      <c r="E68" s="188"/>
      <c r="F68" s="188"/>
      <c r="G68" s="188"/>
      <c r="H68" s="188"/>
      <c r="I68" s="188"/>
      <c r="J68" s="188"/>
      <c r="K68" s="188"/>
    </row>
    <row r="69" spans="1:11" x14ac:dyDescent="0.2">
      <c r="A69" s="188"/>
      <c r="B69" s="188"/>
      <c r="C69" s="188"/>
      <c r="D69" s="188" t="s">
        <v>714</v>
      </c>
      <c r="E69" s="188"/>
      <c r="F69" s="188"/>
      <c r="G69" s="188"/>
      <c r="H69" s="188"/>
      <c r="I69" s="188"/>
      <c r="J69" s="188"/>
      <c r="K69" s="188"/>
    </row>
    <row r="70" spans="1:11" x14ac:dyDescent="0.2">
      <c r="A70" s="188"/>
      <c r="B70" s="188"/>
      <c r="C70" s="188"/>
      <c r="D70" s="188" t="s">
        <v>715</v>
      </c>
      <c r="E70" s="188"/>
      <c r="F70" s="188"/>
      <c r="G70" s="188"/>
      <c r="H70" s="188"/>
      <c r="I70" s="188"/>
      <c r="J70" s="188"/>
      <c r="K70" s="188"/>
    </row>
    <row r="71" spans="1:11" x14ac:dyDescent="0.2">
      <c r="A71" s="188"/>
      <c r="B71" s="188"/>
      <c r="C71" s="188"/>
      <c r="D71" s="188"/>
      <c r="E71" s="188"/>
      <c r="F71" s="188"/>
      <c r="G71" s="188"/>
      <c r="H71" s="188"/>
      <c r="I71" s="188"/>
      <c r="J71" s="188"/>
      <c r="K71" s="188"/>
    </row>
    <row r="72" spans="1:11" ht="15" x14ac:dyDescent="0.25">
      <c r="A72" s="185" t="s">
        <v>716</v>
      </c>
      <c r="B72" s="188"/>
      <c r="C72" s="188"/>
      <c r="D72" s="188"/>
      <c r="E72" s="188"/>
      <c r="F72" s="188"/>
      <c r="G72" s="188"/>
      <c r="H72" s="188"/>
      <c r="I72" s="188"/>
      <c r="J72" s="188"/>
      <c r="K72" s="188"/>
    </row>
    <row r="73" spans="1:11" x14ac:dyDescent="0.2">
      <c r="A73" s="188"/>
      <c r="B73" s="188"/>
      <c r="C73" s="188"/>
      <c r="D73" s="188"/>
      <c r="E73" s="188"/>
      <c r="F73" s="188"/>
      <c r="G73" s="188"/>
      <c r="H73" s="188"/>
      <c r="I73" s="188"/>
      <c r="J73" s="188"/>
      <c r="K73" s="188"/>
    </row>
    <row r="74" spans="1:11" x14ac:dyDescent="0.2">
      <c r="A74" s="188"/>
      <c r="B74" s="188"/>
      <c r="C74" s="188"/>
      <c r="D74" s="188" t="s">
        <v>717</v>
      </c>
      <c r="E74" s="188"/>
      <c r="F74" s="188"/>
      <c r="G74" s="188"/>
      <c r="H74" s="188"/>
      <c r="I74" s="188"/>
      <c r="J74" s="188"/>
      <c r="K74" s="188"/>
    </row>
    <row r="75" spans="1:11" x14ac:dyDescent="0.2">
      <c r="A75" s="188"/>
      <c r="B75" s="188"/>
      <c r="C75" s="188"/>
      <c r="D75" s="188" t="s">
        <v>718</v>
      </c>
      <c r="E75" s="188"/>
      <c r="F75" s="188"/>
      <c r="G75" s="188"/>
      <c r="H75" s="188"/>
      <c r="I75" s="188"/>
      <c r="J75" s="188"/>
      <c r="K75" s="188"/>
    </row>
    <row r="76" spans="1:11" x14ac:dyDescent="0.2">
      <c r="A76" s="188"/>
      <c r="B76" s="188"/>
      <c r="C76" s="188"/>
      <c r="D76" s="188" t="s">
        <v>719</v>
      </c>
      <c r="E76" s="188"/>
      <c r="F76" s="188"/>
      <c r="G76" s="188"/>
      <c r="H76" s="188"/>
      <c r="I76" s="188"/>
      <c r="J76" s="188"/>
      <c r="K76" s="188"/>
    </row>
    <row r="77" spans="1:11" x14ac:dyDescent="0.2">
      <c r="A77" s="188"/>
      <c r="B77" s="188"/>
      <c r="C77" s="188"/>
      <c r="D77" s="188"/>
      <c r="E77" s="188"/>
      <c r="F77" s="188"/>
      <c r="G77" s="188"/>
      <c r="H77" s="188"/>
      <c r="I77" s="188"/>
      <c r="J77" s="188"/>
      <c r="K77" s="188"/>
    </row>
  </sheetData>
  <pageMargins left="0.74803149606299213" right="0.15748031496062992" top="1.4960629921259843" bottom="0.19685039370078741" header="0.51181102362204722" footer="0.51181102362204722"/>
  <pageSetup paperSize="9" scale="73" orientation="portrait" r:id="rId1"/>
  <headerFooter alignWithMargins="0">
    <oddHeader>&amp;LFINANSSIVALVONTA&amp;COHJE
12.8.2010&amp;R
&amp;P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K79"/>
  <sheetViews>
    <sheetView showGridLines="0" workbookViewId="0"/>
  </sheetViews>
  <sheetFormatPr defaultColWidth="9" defaultRowHeight="12.75" x14ac:dyDescent="0.2"/>
  <cols>
    <col min="1" max="11" width="10.7109375" style="105" customWidth="1"/>
    <col min="12" max="16384" width="9" style="105"/>
  </cols>
  <sheetData>
    <row r="1" spans="1:11" ht="15.75" x14ac:dyDescent="0.25">
      <c r="A1" s="182" t="s">
        <v>632</v>
      </c>
      <c r="B1" s="183"/>
      <c r="C1" s="183"/>
      <c r="D1" s="183"/>
      <c r="E1" s="183"/>
      <c r="F1" s="183"/>
      <c r="G1" s="183"/>
      <c r="H1" s="183"/>
      <c r="I1" s="183"/>
      <c r="J1" s="183"/>
      <c r="K1" s="183"/>
    </row>
    <row r="2" spans="1:11" x14ac:dyDescent="0.2">
      <c r="A2" s="184"/>
      <c r="B2" s="183"/>
      <c r="C2" s="183"/>
      <c r="D2" s="183"/>
      <c r="E2" s="183"/>
      <c r="F2" s="183"/>
      <c r="G2" s="183"/>
      <c r="H2" s="183"/>
      <c r="I2" s="183"/>
      <c r="J2" s="183"/>
      <c r="K2" s="183"/>
    </row>
    <row r="3" spans="1:11" ht="15" x14ac:dyDescent="0.25">
      <c r="A3" s="185" t="s">
        <v>140</v>
      </c>
      <c r="B3" s="188"/>
      <c r="C3" s="188"/>
      <c r="D3" s="188"/>
      <c r="E3" s="188"/>
      <c r="F3" s="188"/>
      <c r="G3" s="188"/>
      <c r="H3" s="188"/>
      <c r="I3" s="188"/>
      <c r="J3" s="188"/>
      <c r="K3" s="188"/>
    </row>
    <row r="4" spans="1:11" x14ac:dyDescent="0.2">
      <c r="A4" s="188"/>
      <c r="B4" s="188"/>
      <c r="C4" s="188"/>
      <c r="D4" s="188"/>
      <c r="E4" s="188"/>
      <c r="F4" s="188"/>
      <c r="G4" s="188"/>
      <c r="H4" s="188"/>
      <c r="I4" s="188"/>
      <c r="J4" s="188"/>
      <c r="K4" s="188"/>
    </row>
    <row r="5" spans="1:11" ht="15" x14ac:dyDescent="0.25">
      <c r="A5" s="188"/>
      <c r="B5" s="186" t="s">
        <v>97</v>
      </c>
      <c r="C5" s="189"/>
      <c r="D5" s="188"/>
      <c r="E5" s="188"/>
      <c r="F5" s="188"/>
      <c r="G5" s="188"/>
      <c r="H5" s="188"/>
      <c r="I5" s="188"/>
      <c r="J5" s="188"/>
      <c r="K5" s="188"/>
    </row>
    <row r="6" spans="1:11" x14ac:dyDescent="0.2">
      <c r="A6" s="188"/>
      <c r="B6" s="189"/>
      <c r="C6" s="189"/>
      <c r="D6" s="188"/>
      <c r="E6" s="188"/>
      <c r="F6" s="188"/>
      <c r="G6" s="188"/>
      <c r="H6" s="188"/>
      <c r="I6" s="188"/>
      <c r="J6" s="188"/>
      <c r="K6" s="188"/>
    </row>
    <row r="7" spans="1:11" x14ac:dyDescent="0.2">
      <c r="A7" s="188"/>
      <c r="B7" s="189"/>
      <c r="C7" s="190" t="s">
        <v>120</v>
      </c>
      <c r="D7" s="188"/>
      <c r="E7" s="188"/>
      <c r="F7" s="188"/>
      <c r="G7" s="188"/>
      <c r="H7" s="188"/>
      <c r="I7" s="188"/>
      <c r="J7" s="188"/>
      <c r="K7" s="188"/>
    </row>
    <row r="8" spans="1:11" x14ac:dyDescent="0.2">
      <c r="A8" s="188"/>
      <c r="B8" s="189"/>
      <c r="C8" s="190"/>
      <c r="D8" s="188"/>
      <c r="E8" s="188"/>
      <c r="F8" s="188"/>
      <c r="G8" s="188"/>
      <c r="H8" s="188"/>
      <c r="I8" s="188"/>
      <c r="J8" s="188"/>
      <c r="K8" s="188"/>
    </row>
    <row r="9" spans="1:11" x14ac:dyDescent="0.2">
      <c r="A9" s="188"/>
      <c r="B9" s="189"/>
      <c r="C9" s="189"/>
      <c r="D9" s="188" t="s">
        <v>721</v>
      </c>
      <c r="E9" s="188"/>
      <c r="F9" s="188"/>
      <c r="G9" s="188"/>
      <c r="H9" s="188"/>
      <c r="I9" s="188"/>
      <c r="J9" s="188"/>
      <c r="K9" s="188"/>
    </row>
    <row r="10" spans="1:11" x14ac:dyDescent="0.2">
      <c r="A10" s="188"/>
      <c r="B10" s="189"/>
      <c r="C10" s="189"/>
      <c r="D10" s="188"/>
      <c r="E10" s="188"/>
      <c r="F10" s="188"/>
      <c r="G10" s="188"/>
      <c r="H10" s="188"/>
      <c r="I10" s="188"/>
      <c r="J10" s="188"/>
      <c r="K10" s="188"/>
    </row>
    <row r="11" spans="1:11" x14ac:dyDescent="0.2">
      <c r="A11" s="188"/>
      <c r="B11" s="189"/>
      <c r="C11" s="190" t="s">
        <v>141</v>
      </c>
      <c r="D11" s="188"/>
      <c r="E11" s="188"/>
      <c r="F11" s="188"/>
      <c r="G11" s="188"/>
      <c r="H11" s="188"/>
      <c r="I11" s="188"/>
      <c r="J11" s="188"/>
      <c r="K11" s="188"/>
    </row>
    <row r="12" spans="1:11" x14ac:dyDescent="0.2">
      <c r="A12" s="188"/>
      <c r="B12" s="189"/>
      <c r="C12" s="190"/>
      <c r="D12" s="188"/>
      <c r="E12" s="188"/>
      <c r="F12" s="188"/>
      <c r="G12" s="188"/>
      <c r="H12" s="188"/>
      <c r="I12" s="188"/>
      <c r="J12" s="188"/>
      <c r="K12" s="188"/>
    </row>
    <row r="13" spans="1:11" x14ac:dyDescent="0.2">
      <c r="A13" s="188"/>
      <c r="B13" s="189"/>
      <c r="C13" s="189"/>
      <c r="D13" s="188" t="s">
        <v>142</v>
      </c>
      <c r="E13" s="188"/>
      <c r="F13" s="188"/>
      <c r="G13" s="188"/>
      <c r="H13" s="188"/>
      <c r="I13" s="188"/>
      <c r="J13" s="188"/>
      <c r="K13" s="188"/>
    </row>
    <row r="14" spans="1:11" x14ac:dyDescent="0.2">
      <c r="A14" s="188"/>
      <c r="B14" s="189"/>
      <c r="C14" s="189"/>
      <c r="D14" s="188"/>
      <c r="E14" s="188"/>
      <c r="F14" s="188"/>
      <c r="G14" s="188"/>
      <c r="H14" s="188"/>
      <c r="I14" s="188"/>
      <c r="J14" s="188"/>
      <c r="K14" s="188"/>
    </row>
    <row r="15" spans="1:11" x14ac:dyDescent="0.2">
      <c r="A15" s="188"/>
      <c r="B15" s="189"/>
      <c r="C15" s="190" t="s">
        <v>143</v>
      </c>
      <c r="D15" s="188"/>
      <c r="E15" s="188"/>
      <c r="F15" s="188"/>
      <c r="G15" s="188"/>
      <c r="H15" s="188"/>
      <c r="I15" s="188"/>
      <c r="J15" s="188"/>
      <c r="K15" s="188"/>
    </row>
    <row r="16" spans="1:11" x14ac:dyDescent="0.2">
      <c r="A16" s="188"/>
      <c r="B16" s="189"/>
      <c r="C16" s="189"/>
      <c r="D16" s="188"/>
      <c r="E16" s="188"/>
      <c r="F16" s="188"/>
      <c r="G16" s="188"/>
      <c r="H16" s="188"/>
      <c r="I16" s="188"/>
      <c r="J16" s="188"/>
      <c r="K16" s="188"/>
    </row>
    <row r="17" spans="1:11" x14ac:dyDescent="0.2">
      <c r="A17" s="188"/>
      <c r="B17" s="189"/>
      <c r="C17" s="189"/>
      <c r="D17" s="188" t="s">
        <v>763</v>
      </c>
      <c r="E17" s="188"/>
      <c r="F17" s="188"/>
      <c r="G17" s="188"/>
      <c r="H17" s="188"/>
      <c r="I17" s="188"/>
      <c r="J17" s="188"/>
      <c r="K17" s="188"/>
    </row>
    <row r="18" spans="1:11" x14ac:dyDescent="0.2">
      <c r="A18" s="188"/>
      <c r="B18" s="189"/>
      <c r="C18" s="189"/>
      <c r="D18" s="188" t="s">
        <v>144</v>
      </c>
      <c r="E18" s="188"/>
      <c r="F18" s="188"/>
      <c r="G18" s="188"/>
      <c r="H18" s="188"/>
      <c r="I18" s="188"/>
      <c r="J18" s="188"/>
      <c r="K18" s="188"/>
    </row>
    <row r="19" spans="1:11" x14ac:dyDescent="0.2">
      <c r="A19" s="188"/>
      <c r="B19" s="189"/>
      <c r="C19" s="189"/>
      <c r="D19" s="188"/>
      <c r="E19" s="188"/>
      <c r="F19" s="188"/>
      <c r="G19" s="188"/>
      <c r="H19" s="188"/>
      <c r="I19" s="188"/>
      <c r="J19" s="188"/>
      <c r="K19" s="188"/>
    </row>
    <row r="20" spans="1:11" x14ac:dyDescent="0.2">
      <c r="A20" s="188"/>
      <c r="B20" s="189"/>
      <c r="C20" s="190" t="s">
        <v>145</v>
      </c>
      <c r="D20" s="188"/>
      <c r="E20" s="188"/>
      <c r="F20" s="188"/>
      <c r="G20" s="188"/>
      <c r="H20" s="188"/>
      <c r="I20" s="188"/>
      <c r="J20" s="188"/>
      <c r="K20" s="188"/>
    </row>
    <row r="21" spans="1:11" x14ac:dyDescent="0.2">
      <c r="A21" s="188"/>
      <c r="B21" s="189"/>
      <c r="C21" s="190"/>
      <c r="D21" s="188"/>
      <c r="E21" s="188"/>
      <c r="F21" s="188"/>
      <c r="G21" s="188"/>
      <c r="H21" s="188"/>
      <c r="I21" s="188"/>
      <c r="J21" s="188"/>
      <c r="K21" s="188"/>
    </row>
    <row r="22" spans="1:11" x14ac:dyDescent="0.2">
      <c r="A22" s="188"/>
      <c r="B22" s="189"/>
      <c r="C22" s="189"/>
      <c r="D22" s="188" t="s">
        <v>764</v>
      </c>
      <c r="E22" s="188"/>
      <c r="F22" s="188"/>
      <c r="G22" s="188"/>
      <c r="H22" s="188"/>
      <c r="I22" s="188"/>
      <c r="J22" s="188"/>
      <c r="K22" s="188"/>
    </row>
    <row r="23" spans="1:11" x14ac:dyDescent="0.2">
      <c r="A23" s="188"/>
      <c r="B23" s="189"/>
      <c r="C23" s="189"/>
      <c r="D23" s="188"/>
      <c r="E23" s="188"/>
      <c r="F23" s="188"/>
      <c r="G23" s="188"/>
      <c r="H23" s="188"/>
      <c r="I23" s="188"/>
      <c r="J23" s="188"/>
      <c r="K23" s="188"/>
    </row>
    <row r="24" spans="1:11" x14ac:dyDescent="0.2">
      <c r="A24" s="188"/>
      <c r="B24" s="189"/>
      <c r="C24" s="190" t="s">
        <v>146</v>
      </c>
      <c r="D24" s="188"/>
      <c r="E24" s="188"/>
      <c r="F24" s="188"/>
      <c r="G24" s="188"/>
      <c r="H24" s="188"/>
      <c r="I24" s="188"/>
      <c r="J24" s="188"/>
      <c r="K24" s="188"/>
    </row>
    <row r="25" spans="1:11" x14ac:dyDescent="0.2">
      <c r="A25" s="188"/>
      <c r="B25" s="189"/>
      <c r="C25" s="190"/>
      <c r="D25" s="188"/>
      <c r="E25" s="188"/>
      <c r="F25" s="188"/>
      <c r="G25" s="188"/>
      <c r="H25" s="188"/>
      <c r="I25" s="188"/>
      <c r="J25" s="188"/>
      <c r="K25" s="188"/>
    </row>
    <row r="26" spans="1:11" x14ac:dyDescent="0.2">
      <c r="A26" s="188"/>
      <c r="B26" s="189"/>
      <c r="C26" s="189"/>
      <c r="D26" s="188" t="s">
        <v>147</v>
      </c>
      <c r="E26" s="188"/>
      <c r="F26" s="188"/>
      <c r="G26" s="188"/>
      <c r="H26" s="188"/>
      <c r="I26" s="188"/>
      <c r="J26" s="188"/>
      <c r="K26" s="188"/>
    </row>
    <row r="27" spans="1:11" x14ac:dyDescent="0.2">
      <c r="A27" s="188"/>
      <c r="B27" s="189"/>
      <c r="C27" s="189"/>
      <c r="D27" s="188"/>
      <c r="E27" s="188"/>
      <c r="F27" s="188"/>
      <c r="G27" s="188"/>
      <c r="H27" s="188"/>
      <c r="I27" s="188"/>
      <c r="J27" s="188"/>
      <c r="K27" s="188"/>
    </row>
    <row r="28" spans="1:11" x14ac:dyDescent="0.2">
      <c r="A28" s="188"/>
      <c r="B28" s="189"/>
      <c r="C28" s="190" t="s">
        <v>148</v>
      </c>
      <c r="D28" s="188"/>
      <c r="E28" s="188"/>
      <c r="F28" s="188"/>
      <c r="G28" s="188"/>
      <c r="H28" s="188"/>
      <c r="I28" s="188"/>
      <c r="J28" s="188"/>
      <c r="K28" s="188"/>
    </row>
    <row r="29" spans="1:11" x14ac:dyDescent="0.2">
      <c r="A29" s="188"/>
      <c r="B29" s="189"/>
      <c r="C29" s="190"/>
      <c r="D29" s="188"/>
      <c r="E29" s="188"/>
      <c r="F29" s="188"/>
      <c r="G29" s="188"/>
      <c r="H29" s="188"/>
      <c r="I29" s="188"/>
      <c r="J29" s="188"/>
      <c r="K29" s="188"/>
    </row>
    <row r="30" spans="1:11" x14ac:dyDescent="0.2">
      <c r="A30" s="188"/>
      <c r="B30" s="189"/>
      <c r="C30" s="189"/>
      <c r="D30" s="188" t="s">
        <v>149</v>
      </c>
      <c r="E30" s="188"/>
      <c r="F30" s="188"/>
      <c r="G30" s="188"/>
      <c r="H30" s="188"/>
      <c r="I30" s="188"/>
      <c r="J30" s="188"/>
      <c r="K30" s="188"/>
    </row>
    <row r="31" spans="1:11" x14ac:dyDescent="0.2">
      <c r="A31" s="188"/>
      <c r="B31" s="189"/>
      <c r="C31" s="189"/>
      <c r="D31" s="188"/>
      <c r="E31" s="188"/>
      <c r="F31" s="188"/>
      <c r="G31" s="188"/>
      <c r="H31" s="188"/>
      <c r="I31" s="188"/>
      <c r="J31" s="188"/>
      <c r="K31" s="188"/>
    </row>
    <row r="32" spans="1:11" x14ac:dyDescent="0.2">
      <c r="A32" s="188"/>
      <c r="B32" s="189"/>
      <c r="C32" s="190" t="s">
        <v>150</v>
      </c>
      <c r="D32" s="188"/>
      <c r="E32" s="188"/>
      <c r="F32" s="188"/>
      <c r="G32" s="188"/>
      <c r="H32" s="188"/>
      <c r="I32" s="188"/>
      <c r="J32" s="188"/>
      <c r="K32" s="188"/>
    </row>
    <row r="33" spans="1:11" x14ac:dyDescent="0.2">
      <c r="A33" s="188"/>
      <c r="B33" s="189"/>
      <c r="C33" s="190"/>
      <c r="D33" s="188"/>
      <c r="E33" s="188"/>
      <c r="F33" s="188"/>
      <c r="G33" s="188"/>
      <c r="H33" s="188"/>
      <c r="I33" s="188"/>
      <c r="J33" s="188"/>
      <c r="K33" s="188"/>
    </row>
    <row r="34" spans="1:11" x14ac:dyDescent="0.2">
      <c r="A34" s="188"/>
      <c r="B34" s="189"/>
      <c r="C34" s="189"/>
      <c r="D34" s="188" t="s">
        <v>151</v>
      </c>
      <c r="E34" s="188"/>
      <c r="F34" s="188"/>
      <c r="G34" s="188"/>
      <c r="H34" s="188"/>
      <c r="I34" s="188"/>
      <c r="J34" s="188"/>
      <c r="K34" s="188"/>
    </row>
    <row r="35" spans="1:11" x14ac:dyDescent="0.2">
      <c r="A35" s="188"/>
      <c r="B35" s="189"/>
      <c r="C35" s="189"/>
      <c r="D35" s="188" t="s">
        <v>152</v>
      </c>
      <c r="E35" s="188"/>
      <c r="F35" s="188"/>
      <c r="G35" s="188"/>
      <c r="H35" s="188"/>
      <c r="I35" s="188"/>
      <c r="J35" s="188"/>
      <c r="K35" s="188"/>
    </row>
    <row r="36" spans="1:11" x14ac:dyDescent="0.2">
      <c r="A36" s="188"/>
      <c r="B36" s="189"/>
      <c r="C36" s="189"/>
      <c r="D36" s="188" t="s">
        <v>153</v>
      </c>
      <c r="E36" s="188"/>
      <c r="F36" s="188"/>
      <c r="G36" s="188"/>
      <c r="H36" s="188"/>
      <c r="I36" s="188"/>
      <c r="J36" s="188"/>
      <c r="K36" s="188"/>
    </row>
    <row r="37" spans="1:11" x14ac:dyDescent="0.2">
      <c r="A37" s="188"/>
      <c r="B37" s="188"/>
      <c r="C37" s="188"/>
      <c r="D37" s="188"/>
      <c r="E37" s="188"/>
      <c r="F37" s="188"/>
      <c r="G37" s="188"/>
      <c r="H37" s="188"/>
      <c r="I37" s="188"/>
      <c r="J37" s="188"/>
      <c r="K37" s="188"/>
    </row>
    <row r="38" spans="1:11" ht="15" x14ac:dyDescent="0.25">
      <c r="A38" s="188"/>
      <c r="B38" s="185" t="s">
        <v>154</v>
      </c>
      <c r="C38" s="188"/>
      <c r="D38" s="188"/>
      <c r="E38" s="188"/>
      <c r="F38" s="188"/>
      <c r="G38" s="188"/>
      <c r="H38" s="188"/>
      <c r="I38" s="188"/>
      <c r="J38" s="188"/>
      <c r="K38" s="188"/>
    </row>
    <row r="39" spans="1:11" x14ac:dyDescent="0.2">
      <c r="A39" s="188"/>
      <c r="B39" s="188"/>
      <c r="C39" s="188"/>
      <c r="D39" s="188"/>
      <c r="E39" s="188"/>
      <c r="F39" s="188"/>
      <c r="G39" s="188"/>
      <c r="H39" s="188"/>
      <c r="I39" s="188"/>
      <c r="J39" s="188"/>
      <c r="K39" s="188"/>
    </row>
    <row r="40" spans="1:11" x14ac:dyDescent="0.2">
      <c r="A40" s="188"/>
      <c r="B40" s="188"/>
      <c r="C40" s="191" t="s">
        <v>117</v>
      </c>
      <c r="D40" s="188"/>
      <c r="E40" s="188"/>
      <c r="F40" s="188"/>
      <c r="G40" s="188"/>
      <c r="H40" s="188"/>
      <c r="I40" s="188"/>
      <c r="J40" s="188"/>
      <c r="K40" s="188"/>
    </row>
    <row r="41" spans="1:11" x14ac:dyDescent="0.2">
      <c r="A41" s="188"/>
      <c r="B41" s="188"/>
      <c r="C41" s="188"/>
      <c r="D41" s="188"/>
      <c r="E41" s="188"/>
      <c r="F41" s="188"/>
      <c r="G41" s="188"/>
      <c r="H41" s="188"/>
      <c r="I41" s="188"/>
      <c r="J41" s="188"/>
      <c r="K41" s="188"/>
    </row>
    <row r="42" spans="1:11" x14ac:dyDescent="0.2">
      <c r="A42" s="188"/>
      <c r="B42" s="188"/>
      <c r="C42" s="188"/>
      <c r="D42" s="188" t="s">
        <v>155</v>
      </c>
      <c r="E42" s="188"/>
      <c r="F42" s="188"/>
      <c r="G42" s="188"/>
      <c r="H42" s="188"/>
      <c r="I42" s="188"/>
      <c r="J42" s="188"/>
      <c r="K42" s="188"/>
    </row>
    <row r="43" spans="1:11" x14ac:dyDescent="0.2">
      <c r="A43" s="188"/>
      <c r="B43" s="188"/>
      <c r="C43" s="188"/>
      <c r="D43" s="188" t="s">
        <v>156</v>
      </c>
      <c r="E43" s="188"/>
      <c r="F43" s="188"/>
      <c r="G43" s="188"/>
      <c r="H43" s="188"/>
      <c r="I43" s="188"/>
      <c r="J43" s="188"/>
      <c r="K43" s="188"/>
    </row>
    <row r="44" spans="1:11" x14ac:dyDescent="0.2">
      <c r="A44" s="188"/>
      <c r="B44" s="188"/>
      <c r="C44" s="188"/>
      <c r="D44" s="188" t="s">
        <v>157</v>
      </c>
      <c r="E44" s="188"/>
      <c r="F44" s="188"/>
      <c r="G44" s="188"/>
      <c r="H44" s="188"/>
      <c r="I44" s="188"/>
      <c r="J44" s="188"/>
      <c r="K44" s="188"/>
    </row>
    <row r="45" spans="1:11" x14ac:dyDescent="0.2">
      <c r="A45" s="188"/>
      <c r="B45" s="188"/>
      <c r="C45" s="188"/>
      <c r="D45" s="188" t="s">
        <v>158</v>
      </c>
      <c r="E45" s="188"/>
      <c r="F45" s="188"/>
      <c r="G45" s="188"/>
      <c r="H45" s="188"/>
      <c r="I45" s="188"/>
      <c r="J45" s="188"/>
      <c r="K45" s="188"/>
    </row>
    <row r="46" spans="1:11" x14ac:dyDescent="0.2">
      <c r="A46" s="188"/>
      <c r="B46" s="188"/>
      <c r="C46" s="188"/>
      <c r="D46" s="188" t="s">
        <v>159</v>
      </c>
      <c r="E46" s="188"/>
      <c r="F46" s="188"/>
      <c r="G46" s="188"/>
      <c r="H46" s="188"/>
      <c r="I46" s="188"/>
      <c r="J46" s="188"/>
      <c r="K46" s="188"/>
    </row>
    <row r="47" spans="1:11" x14ac:dyDescent="0.2">
      <c r="A47" s="188"/>
      <c r="B47" s="188"/>
      <c r="C47" s="188"/>
      <c r="D47" s="188"/>
      <c r="E47" s="188"/>
      <c r="F47" s="188"/>
      <c r="G47" s="188"/>
      <c r="H47" s="188"/>
      <c r="I47" s="188"/>
      <c r="J47" s="188"/>
      <c r="K47" s="188"/>
    </row>
    <row r="48" spans="1:11" x14ac:dyDescent="0.2">
      <c r="A48" s="188"/>
      <c r="B48" s="188"/>
      <c r="C48" s="191" t="s">
        <v>52</v>
      </c>
      <c r="D48" s="188"/>
      <c r="E48" s="188"/>
      <c r="F48" s="188"/>
      <c r="G48" s="188"/>
      <c r="H48" s="188"/>
      <c r="I48" s="188"/>
      <c r="J48" s="188"/>
      <c r="K48" s="188"/>
    </row>
    <row r="49" spans="1:11" x14ac:dyDescent="0.2">
      <c r="A49" s="188"/>
      <c r="B49" s="188"/>
      <c r="C49" s="188"/>
      <c r="D49" s="188"/>
      <c r="E49" s="188"/>
      <c r="F49" s="188"/>
      <c r="G49" s="188"/>
      <c r="H49" s="188"/>
      <c r="I49" s="188"/>
      <c r="J49" s="188"/>
      <c r="K49" s="188"/>
    </row>
    <row r="50" spans="1:11" x14ac:dyDescent="0.2">
      <c r="A50" s="188"/>
      <c r="B50" s="188"/>
      <c r="C50" s="188"/>
      <c r="D50" s="188" t="s">
        <v>160</v>
      </c>
      <c r="E50" s="188"/>
      <c r="F50" s="188"/>
      <c r="G50" s="188"/>
      <c r="H50" s="188"/>
      <c r="I50" s="188"/>
      <c r="J50" s="188"/>
      <c r="K50" s="188"/>
    </row>
    <row r="51" spans="1:11" x14ac:dyDescent="0.2">
      <c r="A51" s="188"/>
      <c r="B51" s="188"/>
      <c r="C51" s="188"/>
      <c r="D51" s="188"/>
      <c r="E51" s="188"/>
      <c r="F51" s="188"/>
      <c r="G51" s="188"/>
      <c r="H51" s="188"/>
      <c r="I51" s="188"/>
      <c r="J51" s="188"/>
      <c r="K51" s="188"/>
    </row>
    <row r="52" spans="1:11" x14ac:dyDescent="0.2">
      <c r="A52" s="188"/>
      <c r="B52" s="188"/>
      <c r="C52" s="191" t="s">
        <v>53</v>
      </c>
      <c r="D52" s="188"/>
      <c r="E52" s="188"/>
      <c r="F52" s="188"/>
      <c r="G52" s="188"/>
      <c r="H52" s="188"/>
      <c r="I52" s="188"/>
      <c r="J52" s="188"/>
      <c r="K52" s="188"/>
    </row>
    <row r="53" spans="1:11" x14ac:dyDescent="0.2">
      <c r="A53" s="188"/>
      <c r="B53" s="188"/>
      <c r="C53" s="188"/>
      <c r="D53" s="188"/>
      <c r="E53" s="188"/>
      <c r="F53" s="188"/>
      <c r="G53" s="188"/>
      <c r="H53" s="188"/>
      <c r="I53" s="188"/>
      <c r="J53" s="188"/>
      <c r="K53" s="188"/>
    </row>
    <row r="54" spans="1:11" x14ac:dyDescent="0.2">
      <c r="A54" s="188"/>
      <c r="B54" s="188"/>
      <c r="C54" s="188"/>
      <c r="D54" s="188" t="s">
        <v>194</v>
      </c>
      <c r="E54" s="188"/>
      <c r="F54" s="188"/>
      <c r="G54" s="188"/>
      <c r="H54" s="188"/>
      <c r="I54" s="188"/>
      <c r="J54" s="188"/>
      <c r="K54" s="188"/>
    </row>
    <row r="55" spans="1:11" x14ac:dyDescent="0.2">
      <c r="A55" s="188"/>
      <c r="B55" s="188"/>
      <c r="C55" s="188"/>
      <c r="D55" s="188"/>
      <c r="E55" s="188"/>
      <c r="F55" s="188"/>
      <c r="G55" s="188"/>
      <c r="H55" s="188"/>
      <c r="I55" s="188"/>
      <c r="J55" s="188"/>
      <c r="K55" s="188"/>
    </row>
    <row r="56" spans="1:11" x14ac:dyDescent="0.2">
      <c r="A56" s="188"/>
      <c r="B56" s="188"/>
      <c r="C56" s="191" t="s">
        <v>54</v>
      </c>
      <c r="D56" s="188"/>
      <c r="E56" s="188"/>
      <c r="F56" s="188"/>
      <c r="G56" s="188"/>
      <c r="H56" s="188"/>
      <c r="I56" s="188"/>
      <c r="J56" s="188"/>
      <c r="K56" s="188"/>
    </row>
    <row r="57" spans="1:11" x14ac:dyDescent="0.2">
      <c r="A57" s="188"/>
      <c r="B57" s="188"/>
      <c r="C57" s="188"/>
      <c r="D57" s="188"/>
      <c r="E57" s="188"/>
      <c r="F57" s="188"/>
      <c r="G57" s="188"/>
      <c r="H57" s="188"/>
      <c r="I57" s="188"/>
      <c r="J57" s="188"/>
      <c r="K57" s="188"/>
    </row>
    <row r="58" spans="1:11" x14ac:dyDescent="0.2">
      <c r="A58" s="188"/>
      <c r="B58" s="188"/>
      <c r="C58" s="188"/>
      <c r="D58" s="188" t="s">
        <v>161</v>
      </c>
      <c r="E58" s="188"/>
      <c r="F58" s="188"/>
      <c r="G58" s="188"/>
      <c r="H58" s="188"/>
      <c r="I58" s="188"/>
      <c r="J58" s="188"/>
      <c r="K58" s="188"/>
    </row>
    <row r="59" spans="1:11" x14ac:dyDescent="0.2">
      <c r="A59" s="188"/>
      <c r="B59" s="188"/>
      <c r="C59" s="188"/>
      <c r="D59" s="188"/>
      <c r="E59" s="188"/>
      <c r="F59" s="188"/>
      <c r="G59" s="188"/>
      <c r="H59" s="188"/>
      <c r="I59" s="188"/>
      <c r="J59" s="188"/>
      <c r="K59" s="188"/>
    </row>
    <row r="60" spans="1:11" x14ac:dyDescent="0.2">
      <c r="A60" s="188"/>
      <c r="B60" s="188"/>
      <c r="C60" s="191" t="s">
        <v>196</v>
      </c>
      <c r="D60" s="188"/>
      <c r="E60" s="188"/>
      <c r="F60" s="188"/>
      <c r="G60" s="188"/>
      <c r="H60" s="188"/>
      <c r="I60" s="188"/>
      <c r="J60" s="188"/>
      <c r="K60" s="188"/>
    </row>
    <row r="61" spans="1:11" x14ac:dyDescent="0.2">
      <c r="A61" s="188"/>
      <c r="B61" s="188"/>
      <c r="C61" s="188"/>
      <c r="D61" s="188"/>
      <c r="E61" s="188"/>
      <c r="F61" s="188"/>
      <c r="G61" s="188"/>
      <c r="H61" s="188"/>
      <c r="I61" s="188"/>
      <c r="J61" s="188"/>
      <c r="K61" s="188"/>
    </row>
    <row r="62" spans="1:11" x14ac:dyDescent="0.2">
      <c r="A62" s="188"/>
      <c r="B62" s="188"/>
      <c r="C62" s="188"/>
      <c r="D62" s="188" t="s">
        <v>162</v>
      </c>
      <c r="E62" s="188"/>
      <c r="F62" s="188"/>
      <c r="G62" s="188"/>
      <c r="H62" s="188"/>
      <c r="I62" s="188"/>
      <c r="J62" s="188"/>
      <c r="K62" s="188"/>
    </row>
    <row r="63" spans="1:11" x14ac:dyDescent="0.2">
      <c r="A63" s="188"/>
      <c r="B63" s="188"/>
      <c r="C63" s="188"/>
      <c r="D63" s="188" t="s">
        <v>163</v>
      </c>
      <c r="E63" s="188"/>
      <c r="F63" s="188"/>
      <c r="G63" s="188"/>
      <c r="H63" s="188"/>
      <c r="I63" s="188"/>
      <c r="J63" s="188"/>
      <c r="K63" s="188"/>
    </row>
    <row r="64" spans="1:11" x14ac:dyDescent="0.2">
      <c r="A64" s="188"/>
      <c r="B64" s="188"/>
      <c r="C64" s="188"/>
      <c r="D64" s="188" t="s">
        <v>164</v>
      </c>
      <c r="E64" s="188"/>
      <c r="F64" s="188"/>
      <c r="G64" s="188"/>
      <c r="H64" s="188"/>
      <c r="I64" s="188"/>
      <c r="J64" s="188"/>
      <c r="K64" s="188"/>
    </row>
    <row r="65" spans="1:11" x14ac:dyDescent="0.2">
      <c r="A65" s="188"/>
      <c r="B65" s="188"/>
      <c r="C65" s="188"/>
      <c r="D65" s="188"/>
      <c r="E65" s="188"/>
      <c r="F65" s="188"/>
      <c r="G65" s="188"/>
      <c r="H65" s="188"/>
      <c r="I65" s="188"/>
      <c r="J65" s="188"/>
      <c r="K65" s="188"/>
    </row>
    <row r="66" spans="1:11" ht="15" x14ac:dyDescent="0.25">
      <c r="A66" s="185" t="s">
        <v>722</v>
      </c>
      <c r="B66" s="188"/>
      <c r="C66" s="188"/>
      <c r="D66" s="188"/>
      <c r="E66" s="188"/>
      <c r="F66" s="188"/>
      <c r="G66" s="188"/>
      <c r="H66" s="188"/>
      <c r="I66" s="188"/>
      <c r="J66" s="188"/>
      <c r="K66" s="188"/>
    </row>
    <row r="67" spans="1:11" x14ac:dyDescent="0.2">
      <c r="A67" s="188"/>
      <c r="B67" s="188"/>
      <c r="C67" s="188"/>
      <c r="D67" s="188"/>
      <c r="E67" s="188"/>
      <c r="F67" s="188"/>
      <c r="G67" s="188"/>
      <c r="H67" s="188"/>
      <c r="I67" s="188"/>
      <c r="J67" s="188"/>
      <c r="K67" s="188"/>
    </row>
    <row r="68" spans="1:11" x14ac:dyDescent="0.2">
      <c r="A68" s="188"/>
      <c r="B68" s="188"/>
      <c r="C68" s="188"/>
      <c r="D68" s="188" t="s">
        <v>723</v>
      </c>
      <c r="E68" s="188"/>
      <c r="F68" s="188"/>
      <c r="G68" s="188"/>
      <c r="H68" s="188"/>
      <c r="I68" s="188"/>
      <c r="J68" s="188"/>
      <c r="K68" s="188"/>
    </row>
    <row r="69" spans="1:11" x14ac:dyDescent="0.2">
      <c r="A69" s="188"/>
      <c r="B69" s="188"/>
      <c r="C69" s="188"/>
      <c r="D69" s="188" t="s">
        <v>724</v>
      </c>
      <c r="E69" s="188"/>
      <c r="F69" s="188"/>
      <c r="G69" s="188"/>
      <c r="H69" s="188"/>
      <c r="I69" s="188"/>
      <c r="J69" s="188"/>
      <c r="K69" s="188"/>
    </row>
    <row r="70" spans="1:11" x14ac:dyDescent="0.2">
      <c r="A70" s="188"/>
      <c r="B70" s="188"/>
      <c r="C70" s="188"/>
      <c r="D70" s="188" t="s">
        <v>725</v>
      </c>
      <c r="E70" s="188"/>
      <c r="F70" s="188"/>
      <c r="G70" s="188"/>
      <c r="H70" s="188"/>
      <c r="I70" s="188"/>
      <c r="J70" s="188"/>
      <c r="K70" s="188"/>
    </row>
    <row r="71" spans="1:11" x14ac:dyDescent="0.2">
      <c r="A71" s="188"/>
      <c r="B71" s="188"/>
      <c r="C71" s="188"/>
      <c r="D71" s="188"/>
      <c r="E71" s="188"/>
      <c r="F71" s="188"/>
      <c r="G71" s="188"/>
      <c r="H71" s="188"/>
      <c r="I71" s="188"/>
      <c r="J71" s="188"/>
      <c r="K71" s="188"/>
    </row>
    <row r="72" spans="1:11" ht="15" x14ac:dyDescent="0.25">
      <c r="A72" s="185" t="s">
        <v>726</v>
      </c>
      <c r="B72" s="188"/>
      <c r="C72" s="188"/>
      <c r="D72" s="188"/>
      <c r="E72" s="188"/>
      <c r="F72" s="188"/>
      <c r="G72" s="188"/>
      <c r="H72" s="188"/>
      <c r="I72" s="188"/>
      <c r="J72" s="188"/>
      <c r="K72" s="188"/>
    </row>
    <row r="73" spans="1:11" x14ac:dyDescent="0.2">
      <c r="A73" s="188"/>
      <c r="B73" s="188"/>
      <c r="C73" s="188"/>
      <c r="D73" s="188" t="s">
        <v>727</v>
      </c>
      <c r="E73" s="188"/>
      <c r="F73" s="188"/>
      <c r="G73" s="188"/>
      <c r="H73" s="188"/>
      <c r="I73" s="188"/>
      <c r="J73" s="188"/>
      <c r="K73" s="188"/>
    </row>
    <row r="74" spans="1:11" x14ac:dyDescent="0.2">
      <c r="A74" s="188"/>
      <c r="B74" s="188"/>
      <c r="C74" s="188"/>
      <c r="D74" s="188" t="s">
        <v>728</v>
      </c>
      <c r="E74" s="188"/>
      <c r="F74" s="188"/>
      <c r="G74" s="188"/>
      <c r="H74" s="188"/>
      <c r="I74" s="188"/>
      <c r="J74" s="188"/>
      <c r="K74" s="188"/>
    </row>
    <row r="75" spans="1:11" x14ac:dyDescent="0.2">
      <c r="A75" s="188"/>
      <c r="B75" s="188"/>
      <c r="C75" s="188"/>
      <c r="D75" s="188" t="s">
        <v>729</v>
      </c>
      <c r="E75" s="188"/>
      <c r="F75" s="188"/>
      <c r="G75" s="188"/>
      <c r="H75" s="188"/>
      <c r="I75" s="188"/>
      <c r="J75" s="188"/>
      <c r="K75" s="188"/>
    </row>
    <row r="76" spans="1:11" x14ac:dyDescent="0.2">
      <c r="A76" s="188"/>
      <c r="B76" s="188"/>
      <c r="C76" s="188"/>
      <c r="D76" s="188"/>
      <c r="E76" s="188"/>
      <c r="F76" s="188"/>
      <c r="G76" s="188"/>
      <c r="H76" s="188"/>
      <c r="I76" s="188"/>
      <c r="J76" s="188"/>
      <c r="K76" s="188"/>
    </row>
    <row r="77" spans="1:11" x14ac:dyDescent="0.2">
      <c r="A77" s="183"/>
      <c r="B77" s="183"/>
      <c r="C77" s="183"/>
      <c r="D77" s="183"/>
      <c r="E77" s="183"/>
      <c r="F77" s="183"/>
      <c r="G77" s="183"/>
      <c r="H77" s="183"/>
      <c r="I77" s="183"/>
      <c r="J77" s="183"/>
      <c r="K77" s="183"/>
    </row>
    <row r="78" spans="1:11" x14ac:dyDescent="0.2">
      <c r="A78" s="183"/>
      <c r="B78" s="183"/>
      <c r="C78" s="183"/>
      <c r="D78" s="183"/>
      <c r="E78" s="183"/>
      <c r="F78" s="183"/>
      <c r="G78" s="183"/>
      <c r="H78" s="183"/>
      <c r="I78" s="183"/>
      <c r="J78" s="183"/>
      <c r="K78" s="183"/>
    </row>
    <row r="79" spans="1:11" x14ac:dyDescent="0.2">
      <c r="A79" s="183"/>
      <c r="B79" s="183"/>
      <c r="C79" s="183"/>
      <c r="D79" s="183"/>
      <c r="E79" s="183"/>
      <c r="F79" s="183"/>
      <c r="G79" s="183"/>
      <c r="H79" s="183"/>
      <c r="I79" s="183"/>
      <c r="J79" s="183"/>
      <c r="K79" s="183"/>
    </row>
  </sheetData>
  <pageMargins left="0.74803149606299213" right="0.15748031496062992" top="1.1023622047244095" bottom="0.19685039370078741" header="0.51181102362204722" footer="0.51181102362204722"/>
  <pageSetup paperSize="9" scale="74" orientation="portrait" r:id="rId1"/>
  <headerFooter alignWithMargins="0">
    <oddHeader>&amp;LFINANSINSPEKTIONEN&amp;CMANUAL
12.8.2010&amp;R
&amp;P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76"/>
  <sheetViews>
    <sheetView showGridLines="0" workbookViewId="0"/>
  </sheetViews>
  <sheetFormatPr defaultColWidth="9" defaultRowHeight="12.75" x14ac:dyDescent="0.2"/>
  <cols>
    <col min="1" max="11" width="10.7109375" style="105" customWidth="1"/>
    <col min="12" max="16384" width="9" style="105"/>
  </cols>
  <sheetData>
    <row r="1" spans="1:11" ht="15.75" x14ac:dyDescent="0.25">
      <c r="A1" s="182" t="s">
        <v>633</v>
      </c>
      <c r="B1" s="183"/>
      <c r="C1" s="183"/>
      <c r="D1" s="183"/>
      <c r="E1" s="183"/>
      <c r="F1" s="183"/>
      <c r="G1" s="183"/>
      <c r="H1" s="183"/>
      <c r="I1" s="183"/>
      <c r="J1" s="183"/>
      <c r="K1" s="183"/>
    </row>
    <row r="2" spans="1:11" x14ac:dyDescent="0.2">
      <c r="A2" s="184"/>
      <c r="B2" s="183"/>
      <c r="C2" s="183"/>
      <c r="D2" s="183"/>
      <c r="E2" s="183"/>
      <c r="F2" s="183"/>
      <c r="G2" s="183"/>
      <c r="H2" s="183"/>
      <c r="I2" s="183"/>
      <c r="J2" s="183"/>
      <c r="K2" s="183"/>
    </row>
    <row r="3" spans="1:11" ht="15" x14ac:dyDescent="0.25">
      <c r="A3" s="185" t="s">
        <v>362</v>
      </c>
      <c r="B3" s="183"/>
      <c r="C3" s="183"/>
      <c r="D3" s="183"/>
      <c r="E3" s="183"/>
      <c r="F3" s="183"/>
      <c r="G3" s="183"/>
      <c r="H3" s="183"/>
      <c r="I3" s="183"/>
      <c r="J3" s="183"/>
      <c r="K3" s="183"/>
    </row>
    <row r="4" spans="1:11" x14ac:dyDescent="0.2">
      <c r="A4" s="183"/>
      <c r="B4" s="183"/>
      <c r="C4" s="183"/>
      <c r="D4" s="183"/>
      <c r="E4" s="183"/>
      <c r="F4" s="183"/>
      <c r="G4" s="183"/>
      <c r="H4" s="183"/>
      <c r="I4" s="183"/>
      <c r="J4" s="183"/>
      <c r="K4" s="183"/>
    </row>
    <row r="5" spans="1:11" ht="15" x14ac:dyDescent="0.25">
      <c r="A5" s="183"/>
      <c r="B5" s="186" t="s">
        <v>363</v>
      </c>
      <c r="C5" s="187"/>
      <c r="D5" s="183"/>
      <c r="E5" s="183"/>
      <c r="F5" s="183"/>
      <c r="G5" s="183"/>
      <c r="H5" s="183"/>
      <c r="I5" s="183"/>
      <c r="J5" s="183"/>
      <c r="K5" s="183"/>
    </row>
    <row r="6" spans="1:11" x14ac:dyDescent="0.2">
      <c r="A6" s="183"/>
      <c r="B6" s="187"/>
      <c r="C6" s="187"/>
      <c r="D6" s="183"/>
      <c r="E6" s="183"/>
      <c r="F6" s="183"/>
      <c r="G6" s="183"/>
      <c r="H6" s="183"/>
      <c r="I6" s="183"/>
      <c r="J6" s="183"/>
      <c r="K6" s="183"/>
    </row>
    <row r="7" spans="1:11" x14ac:dyDescent="0.2">
      <c r="A7" s="188"/>
      <c r="B7" s="189"/>
      <c r="C7" s="190" t="s">
        <v>80</v>
      </c>
      <c r="D7" s="188"/>
      <c r="E7" s="188"/>
      <c r="F7" s="188"/>
      <c r="G7" s="188"/>
      <c r="H7" s="188"/>
      <c r="I7" s="188"/>
      <c r="J7" s="188"/>
      <c r="K7" s="188"/>
    </row>
    <row r="8" spans="1:11" x14ac:dyDescent="0.2">
      <c r="A8" s="188"/>
      <c r="B8" s="189"/>
      <c r="C8" s="190"/>
      <c r="D8" s="188"/>
      <c r="E8" s="188"/>
      <c r="F8" s="188"/>
      <c r="G8" s="188"/>
      <c r="H8" s="188"/>
      <c r="I8" s="188"/>
      <c r="J8" s="188"/>
      <c r="K8" s="188"/>
    </row>
    <row r="9" spans="1:11" x14ac:dyDescent="0.2">
      <c r="A9" s="188"/>
      <c r="B9" s="189"/>
      <c r="C9" s="189"/>
      <c r="D9" s="188" t="s">
        <v>364</v>
      </c>
      <c r="E9" s="188"/>
      <c r="F9" s="188"/>
      <c r="G9" s="188"/>
      <c r="H9" s="188"/>
      <c r="I9" s="188"/>
      <c r="J9" s="188"/>
      <c r="K9" s="188"/>
    </row>
    <row r="10" spans="1:11" x14ac:dyDescent="0.2">
      <c r="A10" s="188"/>
      <c r="B10" s="189"/>
      <c r="C10" s="189"/>
      <c r="D10" s="188"/>
      <c r="E10" s="188"/>
      <c r="F10" s="188"/>
      <c r="G10" s="188"/>
      <c r="H10" s="188"/>
      <c r="I10" s="188"/>
      <c r="J10" s="188"/>
      <c r="K10" s="188"/>
    </row>
    <row r="11" spans="1:11" x14ac:dyDescent="0.2">
      <c r="A11" s="188"/>
      <c r="B11" s="189"/>
      <c r="C11" s="190" t="s">
        <v>365</v>
      </c>
      <c r="D11" s="188"/>
      <c r="E11" s="188"/>
      <c r="F11" s="188"/>
      <c r="G11" s="188"/>
      <c r="H11" s="188"/>
      <c r="I11" s="188"/>
      <c r="J11" s="188"/>
      <c r="K11" s="188"/>
    </row>
    <row r="12" spans="1:11" x14ac:dyDescent="0.2">
      <c r="A12" s="188"/>
      <c r="B12" s="189"/>
      <c r="C12" s="190"/>
      <c r="D12" s="188"/>
      <c r="E12" s="188"/>
      <c r="F12" s="188"/>
      <c r="G12" s="188"/>
      <c r="H12" s="188"/>
      <c r="I12" s="188"/>
      <c r="J12" s="188"/>
      <c r="K12" s="188"/>
    </row>
    <row r="13" spans="1:11" x14ac:dyDescent="0.2">
      <c r="A13" s="188"/>
      <c r="B13" s="189"/>
      <c r="C13" s="189"/>
      <c r="D13" s="188" t="s">
        <v>366</v>
      </c>
      <c r="E13" s="188"/>
      <c r="F13" s="188"/>
      <c r="G13" s="188"/>
      <c r="H13" s="188"/>
      <c r="I13" s="188"/>
      <c r="J13" s="188"/>
      <c r="K13" s="188"/>
    </row>
    <row r="14" spans="1:11" x14ac:dyDescent="0.2">
      <c r="A14" s="188"/>
      <c r="B14" s="189"/>
      <c r="C14" s="189"/>
      <c r="D14" s="188"/>
      <c r="E14" s="188"/>
      <c r="F14" s="188"/>
      <c r="G14" s="188"/>
      <c r="H14" s="188"/>
      <c r="I14" s="188"/>
      <c r="J14" s="188"/>
      <c r="K14" s="188"/>
    </row>
    <row r="15" spans="1:11" x14ac:dyDescent="0.2">
      <c r="A15" s="188"/>
      <c r="B15" s="189"/>
      <c r="C15" s="190" t="s">
        <v>367</v>
      </c>
      <c r="D15" s="188"/>
      <c r="E15" s="188"/>
      <c r="F15" s="188"/>
      <c r="G15" s="188"/>
      <c r="H15" s="188"/>
      <c r="I15" s="188"/>
      <c r="J15" s="188"/>
      <c r="K15" s="188"/>
    </row>
    <row r="16" spans="1:11" x14ac:dyDescent="0.2">
      <c r="A16" s="188"/>
      <c r="B16" s="189"/>
      <c r="C16" s="190"/>
      <c r="D16" s="188"/>
      <c r="E16" s="188"/>
      <c r="F16" s="188"/>
      <c r="G16" s="188"/>
      <c r="H16" s="188"/>
      <c r="I16" s="188"/>
      <c r="J16" s="188"/>
      <c r="K16" s="188"/>
    </row>
    <row r="17" spans="1:11" x14ac:dyDescent="0.2">
      <c r="A17" s="188"/>
      <c r="B17" s="189"/>
      <c r="C17" s="189"/>
      <c r="D17" s="188" t="s">
        <v>765</v>
      </c>
      <c r="E17" s="188"/>
      <c r="F17" s="188"/>
      <c r="G17" s="188"/>
      <c r="H17" s="188"/>
      <c r="I17" s="188"/>
      <c r="J17" s="188"/>
      <c r="K17" s="188"/>
    </row>
    <row r="18" spans="1:11" x14ac:dyDescent="0.2">
      <c r="A18" s="188"/>
      <c r="B18" s="189"/>
      <c r="C18" s="189"/>
      <c r="D18" s="188" t="s">
        <v>368</v>
      </c>
      <c r="E18" s="188"/>
      <c r="F18" s="188"/>
      <c r="G18" s="188"/>
      <c r="H18" s="188"/>
      <c r="I18" s="188"/>
      <c r="J18" s="188"/>
      <c r="K18" s="188"/>
    </row>
    <row r="19" spans="1:11" x14ac:dyDescent="0.2">
      <c r="A19" s="188"/>
      <c r="B19" s="189"/>
      <c r="C19" s="190"/>
      <c r="D19" s="188"/>
      <c r="E19" s="188"/>
      <c r="F19" s="188"/>
      <c r="G19" s="188"/>
      <c r="H19" s="188"/>
      <c r="I19" s="188"/>
      <c r="J19" s="188"/>
      <c r="K19" s="188"/>
    </row>
    <row r="20" spans="1:11" x14ac:dyDescent="0.2">
      <c r="A20" s="188"/>
      <c r="B20" s="189"/>
      <c r="C20" s="190" t="s">
        <v>369</v>
      </c>
      <c r="D20" s="188"/>
      <c r="E20" s="188"/>
      <c r="F20" s="188"/>
      <c r="G20" s="188"/>
      <c r="H20" s="188"/>
      <c r="I20" s="188"/>
      <c r="J20" s="188"/>
      <c r="K20" s="188"/>
    </row>
    <row r="21" spans="1:11" x14ac:dyDescent="0.2">
      <c r="A21" s="188"/>
      <c r="B21" s="189"/>
      <c r="C21" s="189"/>
      <c r="D21" s="188"/>
      <c r="E21" s="188"/>
      <c r="F21" s="188"/>
      <c r="G21" s="188"/>
      <c r="H21" s="188"/>
      <c r="I21" s="188"/>
      <c r="J21" s="188"/>
      <c r="K21" s="188"/>
    </row>
    <row r="22" spans="1:11" x14ac:dyDescent="0.2">
      <c r="A22" s="188"/>
      <c r="B22" s="189"/>
      <c r="C22" s="189"/>
      <c r="D22" s="188" t="s">
        <v>766</v>
      </c>
      <c r="E22" s="188"/>
      <c r="F22" s="188"/>
      <c r="G22" s="188"/>
      <c r="H22" s="188"/>
      <c r="I22" s="188"/>
      <c r="J22" s="188"/>
      <c r="K22" s="188"/>
    </row>
    <row r="23" spans="1:11" x14ac:dyDescent="0.2">
      <c r="A23" s="188"/>
      <c r="B23" s="189"/>
      <c r="C23" s="190"/>
      <c r="D23" s="188" t="s">
        <v>767</v>
      </c>
      <c r="E23" s="188"/>
      <c r="F23" s="188"/>
      <c r="G23" s="188"/>
      <c r="H23" s="188"/>
      <c r="I23" s="188"/>
      <c r="J23" s="188"/>
      <c r="K23" s="188"/>
    </row>
    <row r="24" spans="1:11" x14ac:dyDescent="0.2">
      <c r="A24" s="188"/>
      <c r="B24" s="189"/>
      <c r="C24" s="190"/>
      <c r="D24" s="188"/>
      <c r="E24" s="188"/>
      <c r="F24" s="188"/>
      <c r="G24" s="188"/>
      <c r="H24" s="188"/>
      <c r="I24" s="188"/>
      <c r="J24" s="188"/>
      <c r="K24" s="188"/>
    </row>
    <row r="25" spans="1:11" x14ac:dyDescent="0.2">
      <c r="A25" s="188"/>
      <c r="B25" s="189"/>
      <c r="C25" s="189" t="s">
        <v>100</v>
      </c>
      <c r="D25" s="188"/>
      <c r="E25" s="188"/>
      <c r="F25" s="188"/>
      <c r="G25" s="188"/>
      <c r="H25" s="188"/>
      <c r="I25" s="188"/>
      <c r="J25" s="188"/>
      <c r="K25" s="188"/>
    </row>
    <row r="26" spans="1:11" x14ac:dyDescent="0.2">
      <c r="A26" s="188"/>
      <c r="B26" s="189"/>
      <c r="C26" s="189"/>
      <c r="D26" s="188"/>
      <c r="E26" s="188"/>
      <c r="F26" s="188"/>
      <c r="G26" s="188"/>
      <c r="H26" s="188"/>
      <c r="I26" s="188"/>
      <c r="J26" s="188"/>
      <c r="K26" s="188"/>
    </row>
    <row r="27" spans="1:11" x14ac:dyDescent="0.2">
      <c r="A27" s="188"/>
      <c r="B27" s="189"/>
      <c r="C27" s="190"/>
      <c r="D27" s="188" t="s">
        <v>370</v>
      </c>
      <c r="E27" s="188"/>
      <c r="F27" s="188"/>
      <c r="G27" s="188"/>
      <c r="H27" s="188"/>
      <c r="I27" s="188"/>
      <c r="J27" s="188"/>
      <c r="K27" s="188"/>
    </row>
    <row r="28" spans="1:11" x14ac:dyDescent="0.2">
      <c r="A28" s="188"/>
      <c r="B28" s="189"/>
      <c r="C28" s="190"/>
      <c r="D28" s="188"/>
      <c r="E28" s="188"/>
      <c r="F28" s="188"/>
      <c r="G28" s="188"/>
      <c r="H28" s="188"/>
      <c r="I28" s="188"/>
      <c r="J28" s="188"/>
      <c r="K28" s="188"/>
    </row>
    <row r="29" spans="1:11" x14ac:dyDescent="0.2">
      <c r="A29" s="188"/>
      <c r="B29" s="189"/>
      <c r="C29" s="189" t="s">
        <v>371</v>
      </c>
      <c r="D29" s="188"/>
      <c r="E29" s="188"/>
      <c r="F29" s="188"/>
      <c r="G29" s="188"/>
      <c r="H29" s="188"/>
      <c r="I29" s="188"/>
      <c r="J29" s="188"/>
      <c r="K29" s="188"/>
    </row>
    <row r="30" spans="1:11" x14ac:dyDescent="0.2">
      <c r="A30" s="188"/>
      <c r="B30" s="189"/>
      <c r="C30" s="189"/>
      <c r="D30" s="188"/>
      <c r="E30" s="188"/>
      <c r="F30" s="188"/>
      <c r="G30" s="188"/>
      <c r="H30" s="188"/>
      <c r="I30" s="188"/>
      <c r="J30" s="188"/>
      <c r="K30" s="188"/>
    </row>
    <row r="31" spans="1:11" x14ac:dyDescent="0.2">
      <c r="A31" s="188"/>
      <c r="B31" s="189"/>
      <c r="C31" s="189"/>
      <c r="D31" s="188" t="s">
        <v>372</v>
      </c>
      <c r="E31" s="188"/>
      <c r="F31" s="188"/>
      <c r="G31" s="188"/>
      <c r="H31" s="188"/>
      <c r="I31" s="188"/>
      <c r="J31" s="188"/>
      <c r="K31" s="188"/>
    </row>
    <row r="32" spans="1:11" x14ac:dyDescent="0.2">
      <c r="A32" s="188"/>
      <c r="B32" s="188"/>
      <c r="C32" s="191"/>
      <c r="D32" s="188"/>
      <c r="E32" s="188"/>
      <c r="F32" s="188"/>
      <c r="G32" s="188"/>
      <c r="H32" s="188"/>
      <c r="I32" s="188"/>
      <c r="J32" s="188"/>
      <c r="K32" s="188"/>
    </row>
    <row r="33" spans="1:11" x14ac:dyDescent="0.2">
      <c r="A33" s="188"/>
      <c r="B33" s="191"/>
      <c r="C33" s="188" t="s">
        <v>373</v>
      </c>
      <c r="D33" s="188"/>
      <c r="E33" s="188"/>
      <c r="F33" s="188"/>
      <c r="G33" s="188"/>
      <c r="H33" s="188"/>
      <c r="I33" s="188"/>
      <c r="J33" s="188"/>
      <c r="K33" s="188"/>
    </row>
    <row r="34" spans="1:11" x14ac:dyDescent="0.2">
      <c r="A34" s="188"/>
      <c r="B34" s="188"/>
      <c r="C34" s="188"/>
      <c r="D34" s="188"/>
      <c r="E34" s="188"/>
      <c r="F34" s="188"/>
      <c r="G34" s="188"/>
      <c r="H34" s="188"/>
      <c r="I34" s="188"/>
      <c r="J34" s="188"/>
      <c r="K34" s="188"/>
    </row>
    <row r="35" spans="1:11" x14ac:dyDescent="0.2">
      <c r="A35" s="188"/>
      <c r="B35" s="188"/>
      <c r="C35" s="191"/>
      <c r="D35" s="188" t="s">
        <v>374</v>
      </c>
      <c r="E35" s="188"/>
      <c r="F35" s="188"/>
      <c r="G35" s="188"/>
      <c r="H35" s="188"/>
      <c r="I35" s="188"/>
      <c r="J35" s="188"/>
      <c r="K35" s="188"/>
    </row>
    <row r="36" spans="1:11" x14ac:dyDescent="0.2">
      <c r="A36" s="188"/>
      <c r="B36" s="188"/>
      <c r="C36" s="188"/>
      <c r="D36" s="188" t="s">
        <v>375</v>
      </c>
      <c r="E36" s="188"/>
      <c r="F36" s="188"/>
      <c r="G36" s="188"/>
      <c r="H36" s="188"/>
      <c r="I36" s="188"/>
      <c r="J36" s="188"/>
      <c r="K36" s="188"/>
    </row>
    <row r="37" spans="1:11" x14ac:dyDescent="0.2">
      <c r="A37" s="188"/>
      <c r="B37" s="188"/>
      <c r="C37" s="188"/>
      <c r="D37" s="188" t="s">
        <v>376</v>
      </c>
      <c r="E37" s="188"/>
      <c r="F37" s="188"/>
      <c r="G37" s="188"/>
      <c r="H37" s="188"/>
      <c r="I37" s="188"/>
      <c r="J37" s="188"/>
      <c r="K37" s="188"/>
    </row>
    <row r="38" spans="1:11" ht="15" x14ac:dyDescent="0.25">
      <c r="A38" s="188"/>
      <c r="B38" s="185"/>
      <c r="C38" s="188"/>
      <c r="D38" s="188"/>
      <c r="E38" s="188"/>
      <c r="F38" s="188"/>
      <c r="G38" s="188"/>
      <c r="H38" s="188"/>
      <c r="I38" s="188"/>
      <c r="J38" s="188"/>
      <c r="K38" s="188"/>
    </row>
    <row r="39" spans="1:11" x14ac:dyDescent="0.2">
      <c r="A39" s="188"/>
      <c r="B39" s="188" t="s">
        <v>377</v>
      </c>
      <c r="C39" s="188"/>
      <c r="D39" s="188"/>
      <c r="E39" s="188"/>
      <c r="F39" s="188"/>
      <c r="G39" s="188"/>
      <c r="H39" s="188"/>
      <c r="I39" s="188"/>
      <c r="J39" s="188"/>
      <c r="K39" s="188"/>
    </row>
    <row r="40" spans="1:11" x14ac:dyDescent="0.2">
      <c r="A40" s="188"/>
      <c r="B40" s="188"/>
      <c r="C40" s="191"/>
      <c r="D40" s="188"/>
      <c r="E40" s="188"/>
      <c r="F40" s="188"/>
      <c r="G40" s="188"/>
      <c r="H40" s="188"/>
      <c r="I40" s="188"/>
      <c r="J40" s="188"/>
      <c r="K40" s="188"/>
    </row>
    <row r="41" spans="1:11" x14ac:dyDescent="0.2">
      <c r="A41" s="188"/>
      <c r="B41" s="188"/>
      <c r="C41" s="188" t="s">
        <v>378</v>
      </c>
      <c r="D41" s="188"/>
      <c r="E41" s="188"/>
      <c r="F41" s="188"/>
      <c r="G41" s="188"/>
      <c r="H41" s="188"/>
      <c r="I41" s="188"/>
      <c r="J41" s="188"/>
      <c r="K41" s="188"/>
    </row>
    <row r="42" spans="1:11" x14ac:dyDescent="0.2">
      <c r="A42" s="188"/>
      <c r="B42" s="188"/>
      <c r="C42" s="188"/>
      <c r="D42" s="188"/>
      <c r="E42" s="188"/>
      <c r="F42" s="188"/>
      <c r="G42" s="188"/>
      <c r="H42" s="188"/>
      <c r="I42" s="188"/>
      <c r="J42" s="188"/>
      <c r="K42" s="188"/>
    </row>
    <row r="43" spans="1:11" x14ac:dyDescent="0.2">
      <c r="A43" s="188"/>
      <c r="B43" s="188"/>
      <c r="C43" s="191"/>
      <c r="D43" s="188" t="s">
        <v>379</v>
      </c>
      <c r="E43" s="188"/>
      <c r="F43" s="188"/>
      <c r="G43" s="188"/>
      <c r="H43" s="188"/>
      <c r="I43" s="188"/>
      <c r="J43" s="188"/>
      <c r="K43" s="188"/>
    </row>
    <row r="44" spans="1:11" x14ac:dyDescent="0.2">
      <c r="A44" s="188"/>
      <c r="B44" s="188"/>
      <c r="C44" s="188"/>
      <c r="D44" s="188" t="s">
        <v>380</v>
      </c>
      <c r="E44" s="188"/>
      <c r="F44" s="188"/>
      <c r="G44" s="188"/>
      <c r="H44" s="188"/>
      <c r="I44" s="188"/>
      <c r="J44" s="188"/>
      <c r="K44" s="188"/>
    </row>
    <row r="45" spans="1:11" x14ac:dyDescent="0.2">
      <c r="A45" s="188"/>
      <c r="B45" s="188"/>
      <c r="C45" s="188"/>
      <c r="D45" s="188" t="s">
        <v>381</v>
      </c>
      <c r="E45" s="188"/>
      <c r="F45" s="188"/>
      <c r="G45" s="188"/>
      <c r="H45" s="188"/>
      <c r="I45" s="188"/>
      <c r="J45" s="188"/>
      <c r="K45" s="188"/>
    </row>
    <row r="46" spans="1:11" x14ac:dyDescent="0.2">
      <c r="A46" s="188"/>
      <c r="B46" s="188"/>
      <c r="C46" s="188"/>
      <c r="D46" s="188" t="s">
        <v>382</v>
      </c>
      <c r="E46" s="188"/>
      <c r="F46" s="188"/>
      <c r="G46" s="188"/>
      <c r="H46" s="188"/>
      <c r="I46" s="188"/>
      <c r="J46" s="188"/>
      <c r="K46" s="188"/>
    </row>
    <row r="47" spans="1:11" x14ac:dyDescent="0.2">
      <c r="A47" s="188"/>
      <c r="B47" s="188"/>
      <c r="C47" s="191"/>
      <c r="D47" s="188"/>
      <c r="E47" s="188"/>
      <c r="F47" s="188"/>
      <c r="G47" s="188"/>
      <c r="H47" s="188"/>
      <c r="I47" s="188"/>
      <c r="J47" s="188"/>
      <c r="K47" s="188"/>
    </row>
    <row r="48" spans="1:11" x14ac:dyDescent="0.2">
      <c r="A48" s="188"/>
      <c r="B48" s="188"/>
      <c r="C48" s="191"/>
      <c r="D48" s="188"/>
      <c r="E48" s="188"/>
      <c r="F48" s="188"/>
      <c r="G48" s="188"/>
      <c r="H48" s="188"/>
      <c r="I48" s="188"/>
      <c r="J48" s="188"/>
      <c r="K48" s="188"/>
    </row>
    <row r="49" spans="1:11" x14ac:dyDescent="0.2">
      <c r="A49" s="188"/>
      <c r="B49" s="188"/>
      <c r="C49" s="188" t="s">
        <v>383</v>
      </c>
      <c r="D49" s="188"/>
      <c r="E49" s="188"/>
      <c r="F49" s="188"/>
      <c r="G49" s="188"/>
      <c r="H49" s="188"/>
      <c r="I49" s="188"/>
      <c r="J49" s="188"/>
      <c r="K49" s="188"/>
    </row>
    <row r="50" spans="1:11" x14ac:dyDescent="0.2">
      <c r="A50" s="188"/>
      <c r="B50" s="188"/>
      <c r="C50" s="188"/>
      <c r="D50" s="188"/>
      <c r="E50" s="188"/>
      <c r="F50" s="188"/>
      <c r="G50" s="188"/>
      <c r="H50" s="188"/>
      <c r="I50" s="188"/>
      <c r="J50" s="188"/>
      <c r="K50" s="188"/>
    </row>
    <row r="51" spans="1:11" x14ac:dyDescent="0.2">
      <c r="A51" s="188"/>
      <c r="B51" s="188"/>
      <c r="C51" s="191"/>
      <c r="D51" s="188" t="s">
        <v>384</v>
      </c>
      <c r="E51" s="188"/>
      <c r="F51" s="188"/>
      <c r="G51" s="188"/>
      <c r="H51" s="188"/>
      <c r="I51" s="188"/>
      <c r="J51" s="188"/>
      <c r="K51" s="188"/>
    </row>
    <row r="52" spans="1:11" x14ac:dyDescent="0.2">
      <c r="A52" s="188"/>
      <c r="B52" s="188"/>
      <c r="C52" s="191"/>
      <c r="D52" s="188"/>
      <c r="E52" s="188"/>
      <c r="F52" s="188"/>
      <c r="G52" s="188"/>
      <c r="H52" s="188"/>
      <c r="I52" s="188"/>
      <c r="J52" s="188"/>
      <c r="K52" s="188"/>
    </row>
    <row r="53" spans="1:11" x14ac:dyDescent="0.2">
      <c r="A53" s="188"/>
      <c r="B53" s="188"/>
      <c r="C53" s="188" t="s">
        <v>46</v>
      </c>
      <c r="D53" s="188"/>
      <c r="E53" s="188"/>
      <c r="F53" s="188"/>
      <c r="G53" s="188"/>
      <c r="H53" s="188"/>
      <c r="I53" s="188"/>
      <c r="J53" s="188"/>
      <c r="K53" s="188"/>
    </row>
    <row r="54" spans="1:11" x14ac:dyDescent="0.2">
      <c r="A54" s="188"/>
      <c r="B54" s="188"/>
      <c r="C54" s="188"/>
      <c r="D54" s="188"/>
      <c r="E54" s="188"/>
      <c r="F54" s="188"/>
      <c r="G54" s="188"/>
      <c r="H54" s="188"/>
      <c r="I54" s="188"/>
      <c r="J54" s="188"/>
      <c r="K54" s="188"/>
    </row>
    <row r="55" spans="1:11" x14ac:dyDescent="0.2">
      <c r="A55" s="188"/>
      <c r="B55" s="188"/>
      <c r="C55" s="191"/>
      <c r="D55" s="188" t="s">
        <v>385</v>
      </c>
      <c r="E55" s="188"/>
      <c r="F55" s="188"/>
      <c r="G55" s="188"/>
      <c r="H55" s="188"/>
      <c r="I55" s="188"/>
      <c r="J55" s="188"/>
      <c r="K55" s="188"/>
    </row>
    <row r="56" spans="1:11" x14ac:dyDescent="0.2">
      <c r="A56" s="188"/>
      <c r="B56" s="188"/>
      <c r="C56" s="191"/>
      <c r="D56" s="188"/>
      <c r="E56" s="188"/>
      <c r="F56" s="188"/>
      <c r="G56" s="188"/>
      <c r="H56" s="188"/>
      <c r="I56" s="188"/>
      <c r="J56" s="188"/>
      <c r="K56" s="188"/>
    </row>
    <row r="57" spans="1:11" x14ac:dyDescent="0.2">
      <c r="A57" s="188"/>
      <c r="B57" s="188"/>
      <c r="C57" s="188" t="s">
        <v>47</v>
      </c>
      <c r="D57" s="188"/>
      <c r="E57" s="188"/>
      <c r="F57" s="188"/>
      <c r="G57" s="188"/>
      <c r="H57" s="188"/>
      <c r="I57" s="188"/>
      <c r="J57" s="188"/>
      <c r="K57" s="188"/>
    </row>
    <row r="58" spans="1:11" x14ac:dyDescent="0.2">
      <c r="A58" s="188"/>
      <c r="B58" s="188"/>
      <c r="C58" s="188"/>
      <c r="D58" s="188"/>
      <c r="E58" s="188"/>
      <c r="F58" s="188"/>
      <c r="G58" s="188"/>
      <c r="H58" s="188"/>
      <c r="I58" s="188"/>
      <c r="J58" s="188"/>
      <c r="K58" s="188"/>
    </row>
    <row r="59" spans="1:11" x14ac:dyDescent="0.2">
      <c r="A59" s="188"/>
      <c r="B59" s="188"/>
      <c r="C59" s="188"/>
      <c r="D59" s="188" t="s">
        <v>386</v>
      </c>
      <c r="E59" s="188"/>
      <c r="F59" s="188"/>
      <c r="G59" s="188"/>
      <c r="H59" s="188"/>
      <c r="I59" s="188"/>
      <c r="J59" s="188"/>
      <c r="K59" s="188"/>
    </row>
    <row r="60" spans="1:11" x14ac:dyDescent="0.2">
      <c r="A60" s="188"/>
      <c r="B60" s="188"/>
      <c r="C60" s="191"/>
      <c r="D60" s="188"/>
      <c r="E60" s="188"/>
      <c r="F60" s="188"/>
      <c r="G60" s="188"/>
      <c r="H60" s="188"/>
      <c r="I60" s="188"/>
      <c r="J60" s="188"/>
      <c r="K60" s="188"/>
    </row>
    <row r="61" spans="1:11" x14ac:dyDescent="0.2">
      <c r="A61" s="188"/>
      <c r="B61" s="188"/>
      <c r="C61" s="188" t="s">
        <v>730</v>
      </c>
      <c r="D61" s="188"/>
      <c r="E61" s="188"/>
      <c r="F61" s="188"/>
      <c r="G61" s="188"/>
      <c r="H61" s="188"/>
      <c r="I61" s="188"/>
      <c r="J61" s="188"/>
      <c r="K61" s="188"/>
    </row>
    <row r="62" spans="1:11" x14ac:dyDescent="0.2">
      <c r="A62" s="188"/>
      <c r="B62" s="188"/>
      <c r="C62" s="188"/>
      <c r="D62" s="188"/>
      <c r="E62" s="188"/>
      <c r="F62" s="188"/>
      <c r="G62" s="188"/>
      <c r="H62" s="188"/>
      <c r="I62" s="188"/>
      <c r="J62" s="188"/>
      <c r="K62" s="188"/>
    </row>
    <row r="63" spans="1:11" x14ac:dyDescent="0.2">
      <c r="A63" s="188"/>
      <c r="B63" s="188"/>
      <c r="C63" s="188"/>
      <c r="D63" s="188" t="s">
        <v>387</v>
      </c>
      <c r="E63" s="188"/>
      <c r="F63" s="188"/>
      <c r="G63" s="188"/>
      <c r="H63" s="188"/>
      <c r="I63" s="188"/>
      <c r="J63" s="188"/>
      <c r="K63" s="188"/>
    </row>
    <row r="64" spans="1:11" x14ac:dyDescent="0.2">
      <c r="A64" s="188"/>
      <c r="B64" s="188"/>
      <c r="C64" s="188"/>
      <c r="D64" s="188" t="s">
        <v>388</v>
      </c>
      <c r="E64" s="188"/>
      <c r="F64" s="188"/>
      <c r="G64" s="188"/>
      <c r="H64" s="188"/>
      <c r="I64" s="188"/>
      <c r="J64" s="188"/>
      <c r="K64" s="188"/>
    </row>
    <row r="65" spans="1:11" x14ac:dyDescent="0.2">
      <c r="A65" s="188"/>
      <c r="B65" s="188"/>
      <c r="C65" s="188"/>
      <c r="D65" s="188" t="s">
        <v>389</v>
      </c>
      <c r="E65" s="188"/>
      <c r="F65" s="188"/>
      <c r="G65" s="188"/>
      <c r="H65" s="188"/>
      <c r="I65" s="188"/>
      <c r="J65" s="188"/>
      <c r="K65" s="188"/>
    </row>
    <row r="66" spans="1:11" ht="15" x14ac:dyDescent="0.25">
      <c r="A66" s="185"/>
      <c r="B66" s="188"/>
      <c r="C66" s="188"/>
      <c r="D66" s="188"/>
      <c r="E66" s="188"/>
      <c r="F66" s="188"/>
      <c r="G66" s="188"/>
      <c r="H66" s="188"/>
      <c r="I66" s="188"/>
      <c r="J66" s="188"/>
      <c r="K66" s="188"/>
    </row>
    <row r="67" spans="1:11" x14ac:dyDescent="0.2">
      <c r="A67" s="188" t="s">
        <v>731</v>
      </c>
      <c r="B67" s="188"/>
      <c r="C67" s="188"/>
      <c r="D67" s="188"/>
      <c r="E67" s="188"/>
      <c r="F67" s="188"/>
      <c r="G67" s="188"/>
      <c r="H67" s="188"/>
      <c r="I67" s="188"/>
      <c r="J67" s="188"/>
      <c r="K67" s="188"/>
    </row>
    <row r="68" spans="1:11" x14ac:dyDescent="0.2">
      <c r="A68" s="188"/>
      <c r="B68" s="188"/>
      <c r="C68" s="188"/>
      <c r="D68" s="188" t="s">
        <v>732</v>
      </c>
      <c r="E68" s="188"/>
      <c r="F68" s="188"/>
      <c r="G68" s="188"/>
      <c r="H68" s="188"/>
      <c r="I68" s="188"/>
      <c r="J68" s="188"/>
      <c r="K68" s="188"/>
    </row>
    <row r="69" spans="1:11" x14ac:dyDescent="0.2">
      <c r="A69" s="188"/>
      <c r="B69" s="188"/>
      <c r="C69" s="188"/>
      <c r="D69" s="188" t="s">
        <v>733</v>
      </c>
      <c r="E69" s="188"/>
      <c r="F69" s="188"/>
      <c r="G69" s="188"/>
      <c r="H69" s="188"/>
      <c r="I69" s="188"/>
      <c r="J69" s="188"/>
      <c r="K69" s="188"/>
    </row>
    <row r="70" spans="1:11" x14ac:dyDescent="0.2">
      <c r="A70" s="188"/>
      <c r="B70" s="188"/>
      <c r="C70" s="188"/>
      <c r="D70" s="188" t="s">
        <v>734</v>
      </c>
      <c r="E70" s="188"/>
      <c r="F70" s="188"/>
      <c r="G70" s="188"/>
      <c r="H70" s="188"/>
      <c r="I70" s="188"/>
      <c r="J70" s="188"/>
      <c r="K70" s="188"/>
    </row>
    <row r="71" spans="1:11" x14ac:dyDescent="0.2">
      <c r="A71" s="188"/>
      <c r="B71" s="188"/>
      <c r="C71" s="188"/>
      <c r="D71" s="188"/>
      <c r="E71" s="188"/>
      <c r="F71" s="188"/>
      <c r="G71" s="188"/>
      <c r="H71" s="188"/>
      <c r="I71" s="188"/>
      <c r="J71" s="188"/>
      <c r="K71" s="188"/>
    </row>
    <row r="72" spans="1:11" ht="15" x14ac:dyDescent="0.25">
      <c r="A72" s="185"/>
      <c r="B72" s="188"/>
      <c r="C72" s="188"/>
      <c r="D72" s="188"/>
      <c r="E72" s="188"/>
      <c r="F72" s="188"/>
      <c r="G72" s="188"/>
      <c r="H72" s="188"/>
      <c r="I72" s="188"/>
      <c r="J72" s="188"/>
      <c r="K72" s="188"/>
    </row>
    <row r="73" spans="1:11" x14ac:dyDescent="0.2">
      <c r="A73" s="188" t="s">
        <v>735</v>
      </c>
      <c r="B73" s="188"/>
      <c r="C73" s="188"/>
      <c r="D73" s="188"/>
      <c r="E73" s="188"/>
      <c r="F73" s="188"/>
      <c r="G73" s="188"/>
      <c r="H73" s="188"/>
      <c r="I73" s="188"/>
      <c r="J73" s="188"/>
      <c r="K73" s="188"/>
    </row>
    <row r="74" spans="1:11" x14ac:dyDescent="0.2">
      <c r="A74" s="188"/>
      <c r="B74" s="188"/>
      <c r="C74" s="188"/>
      <c r="D74" s="188" t="s">
        <v>736</v>
      </c>
      <c r="E74" s="188"/>
      <c r="F74" s="188"/>
      <c r="G74" s="188"/>
      <c r="H74" s="188"/>
      <c r="I74" s="188"/>
      <c r="J74" s="188"/>
      <c r="K74" s="188"/>
    </row>
    <row r="75" spans="1:11" x14ac:dyDescent="0.2">
      <c r="A75" s="188"/>
      <c r="B75" s="188"/>
      <c r="C75" s="188"/>
      <c r="D75" s="188" t="s">
        <v>737</v>
      </c>
      <c r="E75" s="188"/>
      <c r="F75" s="188"/>
      <c r="G75" s="188"/>
      <c r="H75" s="188"/>
      <c r="I75" s="188"/>
      <c r="J75" s="188"/>
      <c r="K75" s="188"/>
    </row>
    <row r="76" spans="1:11" x14ac:dyDescent="0.2">
      <c r="A76" s="188"/>
      <c r="B76" s="188"/>
      <c r="C76" s="188"/>
      <c r="D76" s="188" t="s">
        <v>738</v>
      </c>
      <c r="E76" s="188"/>
      <c r="F76" s="188"/>
      <c r="G76" s="188"/>
      <c r="H76" s="188"/>
      <c r="I76" s="188"/>
      <c r="J76" s="188"/>
      <c r="K76" s="188"/>
    </row>
  </sheetData>
  <pageMargins left="0.74803149606299213" right="0.15748031496062992" top="1.1023622047244095" bottom="0.19685039370078741" header="0.51181102362204722" footer="0.51181102362204722"/>
  <pageSetup paperSize="9" scale="77" orientation="portrait" r:id="rId1"/>
  <headerFooter alignWithMargins="0">
    <oddHeader>&amp;LFINANCIAL SUPERVISORY AUTHORITY&amp;CMANUAL
12.8.2010&amp;R
&amp;P (&amp;N)</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G51"/>
  <sheetViews>
    <sheetView showGridLines="0" workbookViewId="0"/>
  </sheetViews>
  <sheetFormatPr defaultColWidth="9" defaultRowHeight="12" x14ac:dyDescent="0.2"/>
  <cols>
    <col min="1" max="1" width="44.5703125" style="86" customWidth="1"/>
    <col min="2" max="2" width="30.5703125" style="86" customWidth="1"/>
    <col min="3" max="3" width="27.7109375" style="86" customWidth="1"/>
    <col min="4" max="4" width="4.140625" style="86" customWidth="1"/>
    <col min="5" max="16384" width="9" style="86"/>
  </cols>
  <sheetData>
    <row r="1" spans="1:6" ht="48.75" customHeight="1" x14ac:dyDescent="0.2">
      <c r="A1" s="128" t="s">
        <v>634</v>
      </c>
      <c r="B1" s="129" t="s">
        <v>112</v>
      </c>
      <c r="C1" s="130"/>
      <c r="D1" s="131"/>
      <c r="F1" s="87"/>
    </row>
    <row r="2" spans="1:6" ht="12" customHeight="1" x14ac:dyDescent="0.2">
      <c r="A2" s="132"/>
      <c r="B2" s="133" t="s">
        <v>470</v>
      </c>
      <c r="C2" s="134"/>
      <c r="D2" s="135"/>
      <c r="F2" s="87"/>
    </row>
    <row r="3" spans="1:6" ht="15" x14ac:dyDescent="0.25">
      <c r="A3" s="136" t="s">
        <v>79</v>
      </c>
      <c r="B3" s="137" t="str">
        <f>IF(ISERROR(Tiedonvastaanottaja &amp; LEFT(Yksilointitunnus,6) &amp; CHAR(VALUE(MID(Tiedonajankohta,5,2))+64) &amp;Systeemitunnus&amp;RIGHT(Tiedonantajataso,2)),"",Tiedonvastaanottaja &amp; LEFT(Yksilointitunnus,6) &amp; CHAR(VALUE(MID(Tiedonajankohta,5,2))+64) &amp; Systeemitunnus&amp;RIGHT(Tiedonantajataso,2)&amp;".txt")</f>
        <v/>
      </c>
      <c r="C3" s="138"/>
      <c r="D3" s="135"/>
    </row>
    <row r="4" spans="1:6" x14ac:dyDescent="0.2">
      <c r="A4" s="139"/>
      <c r="B4" s="140" t="str">
        <f>CHOOSE(MATCH(Tiedonvastaanottaja,{"R";"T"},0),"rahoitus@bof.fi","rahoitus@stat.fi")</f>
        <v>rahoitus@bof.fi</v>
      </c>
      <c r="C4" s="138"/>
      <c r="D4" s="135"/>
      <c r="F4" s="87"/>
    </row>
    <row r="5" spans="1:6" x14ac:dyDescent="0.2">
      <c r="A5" s="141" t="s">
        <v>80</v>
      </c>
      <c r="B5" s="140"/>
      <c r="C5" s="138"/>
      <c r="D5" s="135"/>
    </row>
    <row r="6" spans="1:6" x14ac:dyDescent="0.2">
      <c r="A6" s="141"/>
      <c r="B6" s="138"/>
      <c r="C6" s="138"/>
      <c r="D6" s="135"/>
      <c r="F6" s="87"/>
    </row>
    <row r="7" spans="1:6" x14ac:dyDescent="0.2">
      <c r="A7" s="141" t="s">
        <v>82</v>
      </c>
      <c r="B7" s="142">
        <v>405</v>
      </c>
      <c r="C7" s="138"/>
      <c r="D7" s="135"/>
    </row>
    <row r="8" spans="1:6" x14ac:dyDescent="0.2">
      <c r="A8" s="141"/>
      <c r="B8" s="143"/>
      <c r="C8" s="138"/>
      <c r="D8" s="135"/>
    </row>
    <row r="9" spans="1:6" x14ac:dyDescent="0.2">
      <c r="A9" s="141" t="s">
        <v>81</v>
      </c>
      <c r="B9" s="144"/>
      <c r="C9" s="138"/>
      <c r="D9" s="135"/>
    </row>
    <row r="10" spans="1:6" x14ac:dyDescent="0.2">
      <c r="A10" s="141"/>
      <c r="B10" s="143"/>
      <c r="C10" s="138"/>
      <c r="D10" s="135"/>
    </row>
    <row r="11" spans="1:6" x14ac:dyDescent="0.2">
      <c r="A11" s="141" t="s">
        <v>83</v>
      </c>
      <c r="B11" s="145">
        <v>1</v>
      </c>
      <c r="C11" s="138"/>
      <c r="D11" s="135"/>
    </row>
    <row r="12" spans="1:6" x14ac:dyDescent="0.2">
      <c r="A12" s="141"/>
      <c r="B12" s="138"/>
      <c r="C12" s="138"/>
      <c r="D12" s="135"/>
      <c r="F12" s="87"/>
    </row>
    <row r="13" spans="1:6" x14ac:dyDescent="0.2">
      <c r="A13" s="141" t="s">
        <v>84</v>
      </c>
      <c r="B13" s="146" t="s">
        <v>58</v>
      </c>
      <c r="C13" s="138"/>
      <c r="D13" s="135"/>
    </row>
    <row r="14" spans="1:6" x14ac:dyDescent="0.2">
      <c r="A14" s="141"/>
      <c r="B14" s="138"/>
      <c r="C14" s="138"/>
      <c r="D14" s="135"/>
      <c r="F14" s="87"/>
    </row>
    <row r="15" spans="1:6" x14ac:dyDescent="0.2">
      <c r="A15" s="141" t="s">
        <v>85</v>
      </c>
      <c r="B15" s="147">
        <v>20150602</v>
      </c>
      <c r="C15" s="138"/>
      <c r="D15" s="135"/>
    </row>
    <row r="16" spans="1:6" x14ac:dyDescent="0.2">
      <c r="A16" s="141"/>
      <c r="B16" s="138"/>
      <c r="C16" s="138"/>
      <c r="D16" s="135"/>
      <c r="F16" s="87"/>
    </row>
    <row r="17" spans="1:6" x14ac:dyDescent="0.2">
      <c r="A17" s="141" t="s">
        <v>86</v>
      </c>
      <c r="B17" s="147"/>
      <c r="C17" s="138"/>
      <c r="D17" s="135"/>
    </row>
    <row r="18" spans="1:6" x14ac:dyDescent="0.2">
      <c r="A18" s="141"/>
      <c r="B18" s="138"/>
      <c r="C18" s="138"/>
      <c r="D18" s="135"/>
      <c r="F18" s="87"/>
    </row>
    <row r="19" spans="1:6" x14ac:dyDescent="0.2">
      <c r="A19" s="141" t="s">
        <v>87</v>
      </c>
      <c r="B19" s="148">
        <v>1</v>
      </c>
      <c r="C19" s="138"/>
      <c r="D19" s="135"/>
    </row>
    <row r="20" spans="1:6" x14ac:dyDescent="0.2">
      <c r="A20" s="141"/>
      <c r="B20" s="149"/>
      <c r="C20" s="138"/>
      <c r="D20" s="135"/>
    </row>
    <row r="21" spans="1:6" x14ac:dyDescent="0.2">
      <c r="A21" s="150" t="s">
        <v>88</v>
      </c>
      <c r="B21" s="151" t="s">
        <v>89</v>
      </c>
      <c r="C21" s="138"/>
      <c r="D21" s="135"/>
    </row>
    <row r="22" spans="1:6" x14ac:dyDescent="0.2">
      <c r="A22" s="150"/>
      <c r="B22" s="152"/>
      <c r="C22" s="138"/>
      <c r="D22" s="135"/>
    </row>
    <row r="23" spans="1:6" x14ac:dyDescent="0.2">
      <c r="A23" s="150" t="s">
        <v>679</v>
      </c>
      <c r="B23" s="153" t="b">
        <v>0</v>
      </c>
      <c r="C23" s="138"/>
      <c r="D23" s="135"/>
    </row>
    <row r="24" spans="1:6" x14ac:dyDescent="0.2">
      <c r="A24" s="141"/>
      <c r="B24" s="149"/>
      <c r="C24" s="154"/>
      <c r="D24" s="135"/>
    </row>
    <row r="25" spans="1:6" x14ac:dyDescent="0.2">
      <c r="A25" s="155"/>
      <c r="B25" s="156"/>
      <c r="C25" s="157"/>
      <c r="D25" s="158"/>
    </row>
    <row r="26" spans="1:6" x14ac:dyDescent="0.2">
      <c r="A26" s="141" t="s">
        <v>390</v>
      </c>
      <c r="B26" s="149"/>
      <c r="C26" s="149"/>
      <c r="D26" s="135"/>
    </row>
    <row r="27" spans="1:6" x14ac:dyDescent="0.2">
      <c r="A27" s="159" t="s">
        <v>391</v>
      </c>
      <c r="B27" s="160"/>
      <c r="C27" s="138"/>
      <c r="D27" s="135"/>
    </row>
    <row r="28" spans="1:6" x14ac:dyDescent="0.2">
      <c r="A28" s="159" t="s">
        <v>392</v>
      </c>
      <c r="B28" s="161"/>
      <c r="C28" s="138"/>
      <c r="D28" s="135"/>
    </row>
    <row r="29" spans="1:6" x14ac:dyDescent="0.2">
      <c r="A29" s="159" t="s">
        <v>393</v>
      </c>
      <c r="B29" s="160"/>
      <c r="C29" s="138"/>
      <c r="D29" s="135"/>
    </row>
    <row r="30" spans="1:6" x14ac:dyDescent="0.2">
      <c r="A30" s="162"/>
      <c r="B30" s="154"/>
      <c r="C30" s="154"/>
      <c r="D30" s="163"/>
    </row>
    <row r="31" spans="1:6" s="88" customFormat="1" x14ac:dyDescent="0.2"/>
    <row r="32" spans="1:6" ht="12.95" customHeight="1" x14ac:dyDescent="0.2">
      <c r="A32" s="89" t="s">
        <v>186</v>
      </c>
      <c r="B32" s="86" t="s">
        <v>217</v>
      </c>
      <c r="D32" s="90" t="s">
        <v>116</v>
      </c>
    </row>
    <row r="33" spans="1:7" ht="12.95" customHeight="1" x14ac:dyDescent="0.2">
      <c r="A33" s="86" t="s">
        <v>187</v>
      </c>
      <c r="B33" s="86" t="str">
        <f>IF(sp_Language="EN",TEXT(C33,"@"),PROPER(C33))</f>
        <v>Finanssivalvonta</v>
      </c>
      <c r="C33" s="90" t="s">
        <v>219</v>
      </c>
    </row>
    <row r="34" spans="1:7" ht="12.95" customHeight="1" x14ac:dyDescent="0.2">
      <c r="A34" s="86" t="s">
        <v>73</v>
      </c>
      <c r="B34" s="91" t="s">
        <v>231</v>
      </c>
      <c r="C34" s="92"/>
      <c r="D34" s="90"/>
      <c r="E34" s="93"/>
      <c r="F34" s="93"/>
      <c r="G34" s="93"/>
    </row>
    <row r="35" spans="1:7" ht="12.95" customHeight="1" x14ac:dyDescent="0.2">
      <c r="A35" s="86" t="s">
        <v>629</v>
      </c>
      <c r="B35" s="86" t="s">
        <v>630</v>
      </c>
      <c r="C35" s="92"/>
    </row>
    <row r="36" spans="1:7" ht="12.95" customHeight="1" x14ac:dyDescent="0.2">
      <c r="A36" s="86" t="s">
        <v>72</v>
      </c>
      <c r="B36" s="91" t="s">
        <v>184</v>
      </c>
      <c r="D36" s="94"/>
    </row>
    <row r="37" spans="1:7" ht="12.95" customHeight="1" x14ac:dyDescent="0.2">
      <c r="A37" s="86" t="s">
        <v>74</v>
      </c>
      <c r="B37" s="95">
        <v>40451</v>
      </c>
      <c r="D37" s="93" t="s">
        <v>182</v>
      </c>
    </row>
    <row r="38" spans="1:7" ht="12.95" customHeight="1" x14ac:dyDescent="0.2">
      <c r="A38" s="96" t="s">
        <v>188</v>
      </c>
      <c r="B38" s="91" t="str">
        <f>sp_Version&amp;" ("&amp;D38&amp;")"</f>
        <v>1.0.5 (17.12.2014)</v>
      </c>
      <c r="C38" s="97" t="s">
        <v>785</v>
      </c>
      <c r="D38" s="98" t="s">
        <v>786</v>
      </c>
    </row>
    <row r="39" spans="1:7" x14ac:dyDescent="0.2">
      <c r="B39" s="88"/>
    </row>
    <row r="40" spans="1:7" x14ac:dyDescent="0.2">
      <c r="A40" s="164" t="s">
        <v>746</v>
      </c>
      <c r="B40" s="165"/>
    </row>
    <row r="41" spans="1:7" x14ac:dyDescent="0.2">
      <c r="A41" s="164" t="s">
        <v>747</v>
      </c>
      <c r="B41" s="166"/>
    </row>
    <row r="42" spans="1:7" x14ac:dyDescent="0.2">
      <c r="A42" s="164" t="s">
        <v>748</v>
      </c>
      <c r="B42" s="167"/>
    </row>
    <row r="43" spans="1:7" x14ac:dyDescent="0.2">
      <c r="A43" s="164" t="s">
        <v>749</v>
      </c>
      <c r="B43" s="168"/>
    </row>
    <row r="44" spans="1:7" x14ac:dyDescent="0.2">
      <c r="A44" s="164" t="s">
        <v>750</v>
      </c>
      <c r="B44" s="169"/>
    </row>
    <row r="45" spans="1:7" ht="14.45" customHeight="1" x14ac:dyDescent="0.2"/>
    <row r="46" spans="1:7" hidden="1" x14ac:dyDescent="0.2">
      <c r="A46" s="86" t="s">
        <v>413</v>
      </c>
      <c r="B46" s="99">
        <v>17</v>
      </c>
    </row>
    <row r="47" spans="1:7" hidden="1" x14ac:dyDescent="0.2">
      <c r="A47" s="86" t="s">
        <v>206</v>
      </c>
      <c r="B47" s="99">
        <v>1</v>
      </c>
    </row>
    <row r="48" spans="1:7" hidden="1" x14ac:dyDescent="0.2">
      <c r="A48" s="100" t="s">
        <v>90</v>
      </c>
    </row>
    <row r="49" spans="1:1" hidden="1" x14ac:dyDescent="0.2">
      <c r="A49" s="101" t="s">
        <v>91</v>
      </c>
    </row>
    <row r="50" spans="1:1" hidden="1" x14ac:dyDescent="0.2">
      <c r="A50" s="101" t="s">
        <v>92</v>
      </c>
    </row>
    <row r="51" spans="1:1" hidden="1" x14ac:dyDescent="0.2">
      <c r="A51" s="101" t="s">
        <v>93</v>
      </c>
    </row>
  </sheetData>
  <phoneticPr fontId="4" type="noConversion"/>
  <printOptions gridLinesSet="0"/>
  <pageMargins left="0.74803149606299213" right="0.74803149606299213" top="0.98425196850393704" bottom="0.98425196850393704" header="0.51181102362204722" footer="0.51181102362204722"/>
  <pageSetup paperSize="9" scale="80" orientation="portrait" horizontalDpi="360" verticalDpi="300" r:id="rId1"/>
  <headerFooter alignWithMargins="0">
    <oddHeader>&amp;LFINANSSIVALVONTA
FINANSINSPEKTIONEN
FIN-FSA&amp;C&amp;D</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mdGetReport">
              <controlPr defaultSize="0" print="0" autoFill="0" autoLine="0" autoPict="0" macro="[0]!RunExternalMacro">
                <anchor moveWithCells="1" sizeWithCells="1">
                  <from>
                    <xdr:col>2</xdr:col>
                    <xdr:colOff>657225</xdr:colOff>
                    <xdr:row>10</xdr:row>
                    <xdr:rowOff>38100</xdr:rowOff>
                  </from>
                  <to>
                    <xdr:col>2</xdr:col>
                    <xdr:colOff>2190750</xdr:colOff>
                    <xdr:row>11</xdr:row>
                    <xdr:rowOff>133350</xdr:rowOff>
                  </to>
                </anchor>
              </controlPr>
            </control>
          </mc:Choice>
        </mc:AlternateContent>
        <mc:AlternateContent xmlns:mc="http://schemas.openxmlformats.org/markup-compatibility/2006">
          <mc:Choice Requires="x14">
            <control shapeId="1026" r:id="rId5" name="cmdClear">
              <controlPr defaultSize="0" print="0" autoFill="0" autoLine="0" autoPict="0" macro="[0]!RunExternalMacro">
                <anchor moveWithCells="1" sizeWithCells="1">
                  <from>
                    <xdr:col>2</xdr:col>
                    <xdr:colOff>657225</xdr:colOff>
                    <xdr:row>12</xdr:row>
                    <xdr:rowOff>95250</xdr:rowOff>
                  </from>
                  <to>
                    <xdr:col>2</xdr:col>
                    <xdr:colOff>2190750</xdr:colOff>
                    <xdr:row>13</xdr:row>
                    <xdr:rowOff>161925</xdr:rowOff>
                  </to>
                </anchor>
              </controlPr>
            </control>
          </mc:Choice>
        </mc:AlternateContent>
        <mc:AlternateContent xmlns:mc="http://schemas.openxmlformats.org/markup-compatibility/2006">
          <mc:Choice Requires="x14">
            <control shapeId="1027" r:id="rId6" name="cmdPrint">
              <controlPr defaultSize="0" print="0" autoFill="0" autoLine="0" autoPict="0" macro="[0]!RunExternalMacro">
                <anchor moveWithCells="1" sizeWithCells="1">
                  <from>
                    <xdr:col>2</xdr:col>
                    <xdr:colOff>657225</xdr:colOff>
                    <xdr:row>14</xdr:row>
                    <xdr:rowOff>95250</xdr:rowOff>
                  </from>
                  <to>
                    <xdr:col>2</xdr:col>
                    <xdr:colOff>2190750</xdr:colOff>
                    <xdr:row>15</xdr:row>
                    <xdr:rowOff>161925</xdr:rowOff>
                  </to>
                </anchor>
              </controlPr>
            </control>
          </mc:Choice>
        </mc:AlternateContent>
        <mc:AlternateContent xmlns:mc="http://schemas.openxmlformats.org/markup-compatibility/2006">
          <mc:Choice Requires="x14">
            <control shapeId="1028" r:id="rId7" name="cmdSaveWorkbook">
              <controlPr defaultSize="0" print="0" autoFill="0" autoLine="0" autoPict="0" macro="[0]!RunExternalMacro">
                <anchor moveWithCells="1" sizeWithCells="1">
                  <from>
                    <xdr:col>2</xdr:col>
                    <xdr:colOff>657225</xdr:colOff>
                    <xdr:row>16</xdr:row>
                    <xdr:rowOff>95250</xdr:rowOff>
                  </from>
                  <to>
                    <xdr:col>2</xdr:col>
                    <xdr:colOff>2190750</xdr:colOff>
                    <xdr:row>17</xdr:row>
                    <xdr:rowOff>161925</xdr:rowOff>
                  </to>
                </anchor>
              </controlPr>
            </control>
          </mc:Choice>
        </mc:AlternateContent>
        <mc:AlternateContent xmlns:mc="http://schemas.openxmlformats.org/markup-compatibility/2006">
          <mc:Choice Requires="x14">
            <control shapeId="1029" r:id="rId8" name="cmdSaveReport">
              <controlPr defaultSize="0" print="0" autoFill="0" autoLine="0" autoPict="0" macro="[0]!RunExternalMacro">
                <anchor moveWithCells="1" sizeWithCells="1">
                  <from>
                    <xdr:col>2</xdr:col>
                    <xdr:colOff>657225</xdr:colOff>
                    <xdr:row>18</xdr:row>
                    <xdr:rowOff>95250</xdr:rowOff>
                  </from>
                  <to>
                    <xdr:col>2</xdr:col>
                    <xdr:colOff>2190750</xdr:colOff>
                    <xdr:row>19</xdr:row>
                    <xdr:rowOff>161925</xdr:rowOff>
                  </to>
                </anchor>
              </controlPr>
            </control>
          </mc:Choice>
        </mc:AlternateContent>
        <mc:AlternateContent xmlns:mc="http://schemas.openxmlformats.org/markup-compatibility/2006">
          <mc:Choice Requires="x14">
            <control shapeId="1030" r:id="rId9" name="drpLanguage">
              <controlPr defaultSize="0" autoFill="0" autoLine="0" autoPict="0" macro="[0]!RunExternalMacro">
                <anchor moveWithCells="1">
                  <from>
                    <xdr:col>1</xdr:col>
                    <xdr:colOff>0</xdr:colOff>
                    <xdr:row>3</xdr:row>
                    <xdr:rowOff>152400</xdr:rowOff>
                  </from>
                  <to>
                    <xdr:col>1</xdr:col>
                    <xdr:colOff>1114425</xdr:colOff>
                    <xdr:row>5</xdr:row>
                    <xdr:rowOff>38100</xdr:rowOff>
                  </to>
                </anchor>
              </controlPr>
            </control>
          </mc:Choice>
        </mc:AlternateContent>
        <mc:AlternateContent xmlns:mc="http://schemas.openxmlformats.org/markup-compatibility/2006">
          <mc:Choice Requires="x14">
            <control shapeId="1034" r:id="rId10" name="ChkEiRaportoitavaa">
              <controlPr locked="0" defaultSize="0" autoFill="0" autoLine="0" autoPict="0">
                <anchor moveWithCells="1">
                  <from>
                    <xdr:col>0</xdr:col>
                    <xdr:colOff>2933700</xdr:colOff>
                    <xdr:row>21</xdr:row>
                    <xdr:rowOff>95250</xdr:rowOff>
                  </from>
                  <to>
                    <xdr:col>1</xdr:col>
                    <xdr:colOff>266700</xdr:colOff>
                    <xdr:row>23</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pageSetUpPr fitToPage="1"/>
  </sheetPr>
  <dimension ref="A1:M94"/>
  <sheetViews>
    <sheetView showGridLines="0" topLeftCell="A3" zoomScale="120" zoomScaleNormal="120" zoomScaleSheetLayoutView="55" workbookViewId="0">
      <selection activeCell="G10" sqref="G10"/>
    </sheetView>
  </sheetViews>
  <sheetFormatPr defaultRowHeight="12" x14ac:dyDescent="0.2"/>
  <cols>
    <col min="1" max="3" width="3.7109375" style="45" customWidth="1"/>
    <col min="4" max="4" width="3.5703125" style="45" customWidth="1"/>
    <col min="5" max="5" width="3.7109375" style="45" customWidth="1"/>
    <col min="6" max="6" width="7.140625" style="45" customWidth="1"/>
    <col min="7" max="7" width="92.28515625" style="45" customWidth="1"/>
    <col min="8" max="8" width="8.7109375" style="45" customWidth="1"/>
    <col min="9" max="9" width="10.5703125" style="45" customWidth="1"/>
    <col min="10" max="10" width="13.42578125" style="49" customWidth="1"/>
    <col min="11" max="13" width="10.5703125" style="49" customWidth="1"/>
    <col min="14" max="14" width="11.5703125" style="49" customWidth="1"/>
    <col min="15" max="16384" width="9.140625" style="49"/>
  </cols>
  <sheetData>
    <row r="1" spans="1:10" hidden="1" x14ac:dyDescent="0.2">
      <c r="A1" s="45" t="s">
        <v>178</v>
      </c>
      <c r="B1" s="45" t="s">
        <v>75</v>
      </c>
      <c r="C1" s="45" t="s">
        <v>66</v>
      </c>
      <c r="D1" s="45" t="s">
        <v>76</v>
      </c>
      <c r="E1" s="45" t="s">
        <v>77</v>
      </c>
      <c r="F1" s="45" t="s">
        <v>181</v>
      </c>
      <c r="G1" s="45" t="s">
        <v>78</v>
      </c>
      <c r="H1" s="45" t="s">
        <v>94</v>
      </c>
    </row>
    <row r="2" spans="1:10" hidden="1" x14ac:dyDescent="0.2">
      <c r="A2" s="45" t="s">
        <v>179</v>
      </c>
      <c r="B2" s="45">
        <f>Tiedonantajataso</f>
        <v>405</v>
      </c>
      <c r="C2" s="45">
        <f>90</f>
        <v>90</v>
      </c>
      <c r="D2" s="45" t="str">
        <f>I9</f>
        <v>RVA1</v>
      </c>
      <c r="E2" s="45" t="s">
        <v>610</v>
      </c>
      <c r="F2" s="45" t="s">
        <v>609</v>
      </c>
      <c r="G2" s="45" t="s">
        <v>517</v>
      </c>
      <c r="H2" s="45" t="s">
        <v>518</v>
      </c>
    </row>
    <row r="3" spans="1:10" ht="14.25" customHeight="1" x14ac:dyDescent="0.2"/>
    <row r="4" spans="1:10" ht="14.25" x14ac:dyDescent="0.2">
      <c r="A4" s="102" t="s">
        <v>219</v>
      </c>
      <c r="B4" s="51"/>
      <c r="C4" s="51"/>
      <c r="D4" s="52"/>
      <c r="E4" s="51"/>
      <c r="F4" s="51"/>
      <c r="I4" s="54" t="s">
        <v>165</v>
      </c>
      <c r="J4" s="55">
        <v>42345</v>
      </c>
    </row>
    <row r="5" spans="1:10" ht="14.25" customHeight="1" x14ac:dyDescent="0.2">
      <c r="A5" s="56" t="str">
        <f>IF(ISBLANK(Raportoija),"",Yleistiedot!A9&amp;" "&amp;Raportoija)</f>
        <v/>
      </c>
      <c r="B5" s="51"/>
      <c r="C5" s="51"/>
      <c r="D5" s="57"/>
      <c r="E5" s="58"/>
      <c r="F5" s="58"/>
      <c r="I5" s="54" t="s">
        <v>166</v>
      </c>
      <c r="J5" s="59" t="s">
        <v>167</v>
      </c>
    </row>
    <row r="6" spans="1:10" ht="14.25" customHeight="1" x14ac:dyDescent="0.2">
      <c r="A6" s="60"/>
      <c r="I6" s="54" t="s">
        <v>168</v>
      </c>
      <c r="J6" s="55">
        <v>42370</v>
      </c>
    </row>
    <row r="7" spans="1:10" ht="14.25" customHeight="1" x14ac:dyDescent="0.2">
      <c r="A7" s="61"/>
    </row>
    <row r="8" spans="1:10" ht="15.75" x14ac:dyDescent="0.2">
      <c r="A8" s="41" t="s">
        <v>634</v>
      </c>
      <c r="B8" s="60"/>
    </row>
    <row r="9" spans="1:10" ht="18.95" customHeight="1" x14ac:dyDescent="0.2">
      <c r="A9" s="49"/>
      <c r="B9" s="49"/>
      <c r="I9" s="229" t="s">
        <v>855</v>
      </c>
      <c r="J9" s="230"/>
    </row>
    <row r="10" spans="1:10" ht="14.25" customHeight="1" x14ac:dyDescent="0.2">
      <c r="A10" s="60" t="s">
        <v>843</v>
      </c>
      <c r="B10" s="60"/>
      <c r="G10" s="228" t="s">
        <v>859</v>
      </c>
      <c r="I10" s="231"/>
      <c r="J10" s="232"/>
    </row>
    <row r="11" spans="1:10" ht="14.25" customHeight="1" x14ac:dyDescent="0.2">
      <c r="A11" s="62" t="s">
        <v>71</v>
      </c>
      <c r="B11" s="62"/>
      <c r="G11" s="54" t="s">
        <v>638</v>
      </c>
      <c r="H11" s="54"/>
      <c r="I11" s="233"/>
      <c r="J11" s="234"/>
    </row>
    <row r="12" spans="1:10" ht="14.25" customHeight="1" x14ac:dyDescent="0.2">
      <c r="A12" s="62" t="s">
        <v>73</v>
      </c>
      <c r="B12" s="62"/>
      <c r="G12" s="54" t="s">
        <v>231</v>
      </c>
      <c r="H12" s="54"/>
    </row>
    <row r="13" spans="1:10" ht="14.25" customHeight="1" x14ac:dyDescent="0.2">
      <c r="A13" s="62" t="s">
        <v>72</v>
      </c>
      <c r="B13" s="62"/>
      <c r="G13" s="45" t="s">
        <v>184</v>
      </c>
      <c r="I13" s="49"/>
    </row>
    <row r="14" spans="1:10" ht="14.25" customHeight="1" x14ac:dyDescent="0.2">
      <c r="A14" s="62" t="s">
        <v>629</v>
      </c>
      <c r="B14" s="62"/>
      <c r="G14" s="54" t="s">
        <v>630</v>
      </c>
      <c r="H14" s="54"/>
      <c r="J14" s="42"/>
    </row>
    <row r="15" spans="1:10" ht="14.25" customHeight="1" x14ac:dyDescent="0.2">
      <c r="A15" s="60"/>
      <c r="B15" s="60"/>
      <c r="J15" s="42"/>
    </row>
    <row r="16" spans="1:10" ht="14.25" customHeight="1" x14ac:dyDescent="0.2">
      <c r="J16" s="42"/>
    </row>
    <row r="17" spans="1:10" ht="15" x14ac:dyDescent="0.2">
      <c r="A17" s="103" t="s">
        <v>636</v>
      </c>
      <c r="B17" s="60"/>
      <c r="J17" s="42"/>
    </row>
    <row r="18" spans="1:10" ht="15.95" customHeight="1" x14ac:dyDescent="0.2">
      <c r="A18" s="60"/>
      <c r="B18" s="60"/>
      <c r="J18" s="42"/>
    </row>
    <row r="19" spans="1:10" ht="41.45" customHeight="1" x14ac:dyDescent="0.2">
      <c r="G19" s="225" t="s">
        <v>836</v>
      </c>
      <c r="I19" s="44"/>
      <c r="J19" s="106" t="s">
        <v>442</v>
      </c>
    </row>
    <row r="20" spans="1:10" ht="15.95" customHeight="1" x14ac:dyDescent="0.2">
      <c r="A20" s="45" t="s">
        <v>70</v>
      </c>
      <c r="E20" s="45" t="s">
        <v>170</v>
      </c>
      <c r="F20" s="49"/>
      <c r="I20" s="49"/>
      <c r="J20" s="178" t="s">
        <v>172</v>
      </c>
    </row>
    <row r="21" spans="1:10" ht="15.95" customHeight="1" x14ac:dyDescent="0.2">
      <c r="A21" s="173" t="s">
        <v>171</v>
      </c>
      <c r="B21" s="173"/>
      <c r="C21" s="173"/>
      <c r="D21" s="70"/>
      <c r="E21" s="67" t="s">
        <v>611</v>
      </c>
      <c r="G21" s="71" t="s">
        <v>833</v>
      </c>
      <c r="H21" s="71"/>
      <c r="I21" s="49"/>
      <c r="J21" s="170"/>
    </row>
    <row r="22" spans="1:10" x14ac:dyDescent="0.2">
      <c r="A22" s="176"/>
      <c r="B22" s="176"/>
      <c r="C22" s="176"/>
      <c r="D22" s="44"/>
      <c r="E22" s="44"/>
      <c r="F22" s="44"/>
      <c r="G22" s="75"/>
      <c r="H22" s="75"/>
      <c r="I22" s="76"/>
      <c r="J22" s="77"/>
    </row>
    <row r="23" spans="1:10" ht="24" customHeight="1" x14ac:dyDescent="0.2">
      <c r="A23" s="173" t="s">
        <v>172</v>
      </c>
      <c r="B23" s="173"/>
      <c r="C23" s="173"/>
      <c r="D23" s="74"/>
      <c r="E23" s="67" t="s">
        <v>611</v>
      </c>
      <c r="G23" s="78" t="s">
        <v>837</v>
      </c>
      <c r="H23" s="78"/>
      <c r="I23" s="49"/>
      <c r="J23" s="171">
        <f>+J24+J25</f>
        <v>0</v>
      </c>
    </row>
    <row r="24" spans="1:10" ht="14.25" customHeight="1" x14ac:dyDescent="0.2">
      <c r="A24" s="173" t="s">
        <v>172</v>
      </c>
      <c r="B24" s="173" t="s">
        <v>171</v>
      </c>
      <c r="C24" s="173"/>
      <c r="D24" s="74"/>
      <c r="E24" s="67" t="s">
        <v>612</v>
      </c>
      <c r="G24" s="79" t="s">
        <v>834</v>
      </c>
      <c r="H24" s="79"/>
      <c r="I24" s="49"/>
      <c r="J24" s="170"/>
    </row>
    <row r="25" spans="1:10" ht="14.25" customHeight="1" x14ac:dyDescent="0.2">
      <c r="A25" s="173" t="s">
        <v>172</v>
      </c>
      <c r="B25" s="173" t="s">
        <v>172</v>
      </c>
      <c r="C25" s="173"/>
      <c r="D25" s="74"/>
      <c r="E25" s="67" t="s">
        <v>612</v>
      </c>
      <c r="G25" s="79" t="s">
        <v>835</v>
      </c>
      <c r="H25" s="79"/>
      <c r="I25" s="49"/>
      <c r="J25" s="170"/>
    </row>
    <row r="26" spans="1:10" x14ac:dyDescent="0.2">
      <c r="A26" s="177"/>
      <c r="B26" s="177"/>
      <c r="C26" s="177"/>
      <c r="G26" s="49"/>
      <c r="H26" s="49"/>
      <c r="I26" s="49"/>
      <c r="J26" s="77"/>
    </row>
    <row r="27" spans="1:10" ht="14.25" customHeight="1" x14ac:dyDescent="0.2">
      <c r="A27" s="173" t="s">
        <v>173</v>
      </c>
      <c r="B27" s="173"/>
      <c r="C27" s="173"/>
      <c r="D27" s="74"/>
      <c r="E27" s="67" t="s">
        <v>612</v>
      </c>
      <c r="G27" s="71" t="s">
        <v>832</v>
      </c>
      <c r="H27" s="71"/>
      <c r="I27" s="49"/>
      <c r="J27" s="171">
        <f>SUM(J28:J31)</f>
        <v>0</v>
      </c>
    </row>
    <row r="28" spans="1:10" ht="14.25" customHeight="1" x14ac:dyDescent="0.2">
      <c r="A28" s="173" t="s">
        <v>173</v>
      </c>
      <c r="B28" s="173" t="s">
        <v>171</v>
      </c>
      <c r="C28" s="173"/>
      <c r="D28" s="74"/>
      <c r="E28" s="67" t="s">
        <v>613</v>
      </c>
      <c r="G28" s="79" t="s">
        <v>450</v>
      </c>
      <c r="H28" s="79"/>
      <c r="I28" s="49"/>
      <c r="J28" s="170"/>
    </row>
    <row r="29" spans="1:10" ht="14.25" customHeight="1" x14ac:dyDescent="0.2">
      <c r="A29" s="173" t="s">
        <v>173</v>
      </c>
      <c r="B29" s="173" t="s">
        <v>172</v>
      </c>
      <c r="C29" s="173"/>
      <c r="D29" s="74"/>
      <c r="E29" s="67" t="s">
        <v>613</v>
      </c>
      <c r="G29" s="79" t="s">
        <v>451</v>
      </c>
      <c r="H29" s="79"/>
      <c r="I29" s="49"/>
      <c r="J29" s="170"/>
    </row>
    <row r="30" spans="1:10" ht="14.25" customHeight="1" x14ac:dyDescent="0.2">
      <c r="A30" s="173" t="s">
        <v>173</v>
      </c>
      <c r="B30" s="175" t="s">
        <v>173</v>
      </c>
      <c r="C30" s="173"/>
      <c r="D30" s="74"/>
      <c r="E30" s="67" t="s">
        <v>614</v>
      </c>
      <c r="G30" s="79" t="s">
        <v>452</v>
      </c>
      <c r="H30" s="79"/>
      <c r="I30" s="49"/>
      <c r="J30" s="170"/>
    </row>
    <row r="31" spans="1:10" ht="14.25" customHeight="1" x14ac:dyDescent="0.2">
      <c r="A31" s="173" t="s">
        <v>173</v>
      </c>
      <c r="B31" s="173" t="s">
        <v>174</v>
      </c>
      <c r="C31" s="173"/>
      <c r="D31" s="74"/>
      <c r="E31" s="67" t="s">
        <v>614</v>
      </c>
      <c r="G31" s="79" t="s">
        <v>453</v>
      </c>
      <c r="H31" s="79"/>
      <c r="I31" s="49"/>
      <c r="J31" s="170"/>
    </row>
    <row r="32" spans="1:10" x14ac:dyDescent="0.2">
      <c r="A32" s="176"/>
      <c r="B32" s="176"/>
      <c r="C32" s="176"/>
      <c r="D32" s="44"/>
      <c r="E32" s="44"/>
      <c r="F32" s="44"/>
      <c r="G32" s="75"/>
      <c r="H32" s="75"/>
      <c r="I32" s="76"/>
      <c r="J32" s="77"/>
    </row>
    <row r="33" spans="1:10" ht="14.25" customHeight="1" x14ac:dyDescent="0.2">
      <c r="A33" s="173" t="s">
        <v>174</v>
      </c>
      <c r="B33" s="173"/>
      <c r="C33" s="173"/>
      <c r="D33" s="74"/>
      <c r="E33" s="67" t="s">
        <v>612</v>
      </c>
      <c r="G33" s="60" t="s">
        <v>787</v>
      </c>
      <c r="H33" s="60"/>
      <c r="J33" s="171">
        <f>SUM(J34:J37)</f>
        <v>0</v>
      </c>
    </row>
    <row r="34" spans="1:10" ht="27" customHeight="1" x14ac:dyDescent="0.2">
      <c r="A34" s="173" t="s">
        <v>174</v>
      </c>
      <c r="B34" s="173" t="s">
        <v>171</v>
      </c>
      <c r="C34" s="173"/>
      <c r="D34" s="70"/>
      <c r="E34" s="67" t="s">
        <v>613</v>
      </c>
      <c r="G34" s="202" t="s">
        <v>852</v>
      </c>
      <c r="H34" s="79"/>
      <c r="I34" s="49"/>
      <c r="J34" s="170"/>
    </row>
    <row r="35" spans="1:10" ht="26.25" customHeight="1" x14ac:dyDescent="0.2">
      <c r="A35" s="173" t="s">
        <v>174</v>
      </c>
      <c r="B35" s="173" t="s">
        <v>172</v>
      </c>
      <c r="C35" s="173"/>
      <c r="D35" s="70"/>
      <c r="E35" s="67" t="s">
        <v>613</v>
      </c>
      <c r="G35" s="202" t="s">
        <v>853</v>
      </c>
      <c r="H35" s="79"/>
      <c r="I35" s="49"/>
      <c r="J35" s="170"/>
    </row>
    <row r="36" spans="1:10" ht="14.25" customHeight="1" x14ac:dyDescent="0.2">
      <c r="A36" s="173" t="s">
        <v>174</v>
      </c>
      <c r="B36" s="173" t="s">
        <v>173</v>
      </c>
      <c r="C36" s="173"/>
      <c r="D36" s="70"/>
      <c r="E36" s="173"/>
      <c r="G36" s="79" t="s">
        <v>814</v>
      </c>
      <c r="H36" s="79"/>
      <c r="I36" s="49"/>
      <c r="J36" s="170"/>
    </row>
    <row r="37" spans="1:10" ht="14.25" customHeight="1" x14ac:dyDescent="0.2">
      <c r="A37" s="173" t="s">
        <v>174</v>
      </c>
      <c r="B37" s="173" t="s">
        <v>174</v>
      </c>
      <c r="C37" s="173"/>
      <c r="D37" s="70"/>
      <c r="E37" s="173"/>
      <c r="G37" s="79" t="s">
        <v>854</v>
      </c>
      <c r="H37" s="79"/>
      <c r="I37" s="49"/>
      <c r="J37" s="170"/>
    </row>
    <row r="38" spans="1:10" x14ac:dyDescent="0.2">
      <c r="A38" s="176"/>
      <c r="B38" s="176"/>
      <c r="C38" s="176"/>
      <c r="D38" s="44"/>
      <c r="E38" s="44"/>
      <c r="F38" s="44"/>
      <c r="G38" s="79"/>
      <c r="H38" s="75"/>
      <c r="I38" s="76"/>
      <c r="J38" s="77"/>
    </row>
    <row r="39" spans="1:10" ht="32.450000000000003" customHeight="1" x14ac:dyDescent="0.2">
      <c r="A39" s="173" t="s">
        <v>175</v>
      </c>
      <c r="B39" s="173"/>
      <c r="C39" s="173"/>
      <c r="D39" s="70"/>
      <c r="E39" s="67" t="s">
        <v>613</v>
      </c>
      <c r="G39" s="80" t="s">
        <v>822</v>
      </c>
      <c r="H39" s="80"/>
      <c r="J39" s="171">
        <f>SUM(J40:J51)</f>
        <v>0</v>
      </c>
    </row>
    <row r="40" spans="1:10" ht="14.25" customHeight="1" x14ac:dyDescent="0.2">
      <c r="A40" s="173" t="s">
        <v>175</v>
      </c>
      <c r="B40" s="173" t="s">
        <v>171</v>
      </c>
      <c r="C40" s="173"/>
      <c r="D40" s="70"/>
      <c r="E40" s="67" t="s">
        <v>614</v>
      </c>
      <c r="G40" s="79" t="s">
        <v>795</v>
      </c>
      <c r="H40" s="79"/>
      <c r="I40" s="49"/>
      <c r="J40" s="170"/>
    </row>
    <row r="41" spans="1:10" ht="14.25" customHeight="1" x14ac:dyDescent="0.2">
      <c r="A41" s="173" t="s">
        <v>175</v>
      </c>
      <c r="B41" s="173" t="s">
        <v>172</v>
      </c>
      <c r="C41" s="173"/>
      <c r="D41" s="70"/>
      <c r="E41" s="67" t="s">
        <v>614</v>
      </c>
      <c r="G41" s="79" t="s">
        <v>796</v>
      </c>
      <c r="H41" s="79"/>
      <c r="I41" s="49"/>
      <c r="J41" s="170"/>
    </row>
    <row r="42" spans="1:10" ht="14.25" customHeight="1" x14ac:dyDescent="0.2">
      <c r="A42" s="173" t="s">
        <v>175</v>
      </c>
      <c r="B42" s="173" t="s">
        <v>173</v>
      </c>
      <c r="C42" s="173"/>
      <c r="D42" s="70"/>
      <c r="E42" s="67"/>
      <c r="G42" s="79" t="s">
        <v>815</v>
      </c>
      <c r="H42" s="79"/>
      <c r="I42" s="49"/>
      <c r="J42" s="170"/>
    </row>
    <row r="43" spans="1:10" ht="14.25" customHeight="1" x14ac:dyDescent="0.2">
      <c r="A43" s="173" t="s">
        <v>175</v>
      </c>
      <c r="B43" s="173" t="s">
        <v>174</v>
      </c>
      <c r="C43" s="173"/>
      <c r="D43" s="70"/>
      <c r="E43" s="67"/>
      <c r="G43" s="79" t="s">
        <v>816</v>
      </c>
      <c r="H43" s="79"/>
      <c r="I43" s="49"/>
      <c r="J43" s="170"/>
    </row>
    <row r="44" spans="1:10" ht="14.25" customHeight="1" x14ac:dyDescent="0.2">
      <c r="A44" s="173" t="s">
        <v>175</v>
      </c>
      <c r="B44" s="173" t="s">
        <v>175</v>
      </c>
      <c r="C44" s="173"/>
      <c r="D44" s="70"/>
      <c r="E44" s="67"/>
      <c r="G44" s="79" t="s">
        <v>817</v>
      </c>
      <c r="H44" s="79"/>
      <c r="I44" s="49"/>
      <c r="J44" s="170"/>
    </row>
    <row r="45" spans="1:10" ht="24.75" customHeight="1" x14ac:dyDescent="0.2">
      <c r="A45" s="173" t="s">
        <v>175</v>
      </c>
      <c r="B45" s="173" t="s">
        <v>176</v>
      </c>
      <c r="C45" s="173"/>
      <c r="D45" s="70"/>
      <c r="E45" s="67"/>
      <c r="G45" s="202" t="s">
        <v>818</v>
      </c>
      <c r="H45" s="79"/>
      <c r="I45" s="49"/>
      <c r="J45" s="170"/>
    </row>
    <row r="46" spans="1:10" ht="14.25" customHeight="1" x14ac:dyDescent="0.2">
      <c r="A46" s="173" t="s">
        <v>175</v>
      </c>
      <c r="B46" s="173" t="s">
        <v>177</v>
      </c>
      <c r="C46" s="173"/>
      <c r="D46" s="70"/>
      <c r="E46" s="67"/>
      <c r="G46" s="79" t="s">
        <v>819</v>
      </c>
      <c r="H46" s="79"/>
      <c r="I46" s="49"/>
      <c r="J46" s="170"/>
    </row>
    <row r="47" spans="1:10" ht="14.25" customHeight="1" x14ac:dyDescent="0.2">
      <c r="A47" s="173" t="s">
        <v>175</v>
      </c>
      <c r="B47" s="173" t="s">
        <v>411</v>
      </c>
      <c r="C47" s="173"/>
      <c r="D47" s="70"/>
      <c r="E47" s="67"/>
      <c r="G47" s="79" t="s">
        <v>820</v>
      </c>
      <c r="H47" s="79"/>
      <c r="I47" s="49"/>
      <c r="J47" s="170"/>
    </row>
    <row r="48" spans="1:10" ht="27" customHeight="1" x14ac:dyDescent="0.2">
      <c r="A48" s="173" t="s">
        <v>175</v>
      </c>
      <c r="B48" s="173" t="s">
        <v>476</v>
      </c>
      <c r="C48" s="173"/>
      <c r="D48" s="70"/>
      <c r="E48" s="67"/>
      <c r="G48" s="202" t="s">
        <v>821</v>
      </c>
      <c r="H48" s="79"/>
      <c r="I48" s="49"/>
      <c r="J48" s="170"/>
    </row>
    <row r="49" spans="1:10" ht="14.25" customHeight="1" x14ac:dyDescent="0.2">
      <c r="A49" s="173" t="s">
        <v>175</v>
      </c>
      <c r="B49" s="173" t="s">
        <v>477</v>
      </c>
      <c r="C49" s="173"/>
      <c r="D49" s="70"/>
      <c r="E49" s="67"/>
      <c r="G49" s="79" t="s">
        <v>838</v>
      </c>
      <c r="H49" s="79"/>
      <c r="I49" s="49"/>
      <c r="J49" s="170"/>
    </row>
    <row r="50" spans="1:10" ht="14.25" customHeight="1" x14ac:dyDescent="0.2">
      <c r="A50" s="173" t="s">
        <v>175</v>
      </c>
      <c r="B50" s="173" t="s">
        <v>478</v>
      </c>
      <c r="C50" s="173"/>
      <c r="D50" s="70"/>
      <c r="E50" s="67"/>
      <c r="G50" s="79" t="s">
        <v>839</v>
      </c>
      <c r="H50" s="79"/>
      <c r="I50" s="49"/>
      <c r="J50" s="170"/>
    </row>
    <row r="51" spans="1:10" ht="14.25" customHeight="1" x14ac:dyDescent="0.2">
      <c r="A51" s="173" t="s">
        <v>175</v>
      </c>
      <c r="B51" s="173" t="s">
        <v>479</v>
      </c>
      <c r="C51" s="173"/>
      <c r="D51" s="70"/>
      <c r="E51" s="67"/>
      <c r="G51" s="224" t="s">
        <v>823</v>
      </c>
      <c r="H51" s="79"/>
      <c r="I51" s="49"/>
      <c r="J51" s="170"/>
    </row>
    <row r="52" spans="1:10" x14ac:dyDescent="0.2">
      <c r="A52" s="176"/>
      <c r="B52" s="176"/>
      <c r="C52" s="176"/>
      <c r="D52" s="44"/>
      <c r="E52" s="44"/>
      <c r="G52" s="75"/>
      <c r="H52" s="75"/>
      <c r="I52" s="76"/>
      <c r="J52" s="81"/>
    </row>
    <row r="53" spans="1:10" ht="30" customHeight="1" x14ac:dyDescent="0.2">
      <c r="A53" s="173" t="s">
        <v>176</v>
      </c>
      <c r="B53" s="173"/>
      <c r="C53" s="173"/>
      <c r="D53" s="70"/>
      <c r="E53" s="67" t="s">
        <v>613</v>
      </c>
      <c r="G53" s="80" t="s">
        <v>824</v>
      </c>
      <c r="H53" s="80"/>
      <c r="J53" s="171">
        <f>SUM(J54:J59)</f>
        <v>0</v>
      </c>
    </row>
    <row r="54" spans="1:10" ht="14.25" customHeight="1" x14ac:dyDescent="0.2">
      <c r="A54" s="174" t="s">
        <v>176</v>
      </c>
      <c r="B54" s="174" t="s">
        <v>171</v>
      </c>
      <c r="C54" s="174"/>
      <c r="D54" s="73"/>
      <c r="E54" s="72" t="s">
        <v>614</v>
      </c>
      <c r="G54" s="79" t="s">
        <v>825</v>
      </c>
      <c r="H54" s="79"/>
      <c r="I54" s="49"/>
      <c r="J54" s="170"/>
    </row>
    <row r="55" spans="1:10" ht="14.25" customHeight="1" x14ac:dyDescent="0.2">
      <c r="A55" s="174" t="s">
        <v>176</v>
      </c>
      <c r="B55" s="174" t="s">
        <v>172</v>
      </c>
      <c r="C55" s="174"/>
      <c r="D55" s="73"/>
      <c r="E55" s="67"/>
      <c r="G55" s="79" t="s">
        <v>826</v>
      </c>
      <c r="H55" s="79"/>
      <c r="I55" s="49"/>
      <c r="J55" s="170"/>
    </row>
    <row r="56" spans="1:10" ht="14.25" customHeight="1" x14ac:dyDescent="0.2">
      <c r="A56" s="174" t="s">
        <v>176</v>
      </c>
      <c r="B56" s="174" t="s">
        <v>173</v>
      </c>
      <c r="C56" s="174"/>
      <c r="D56" s="73"/>
      <c r="E56" s="67"/>
      <c r="G56" s="79" t="s">
        <v>797</v>
      </c>
      <c r="H56" s="79"/>
      <c r="I56" s="49"/>
      <c r="J56" s="170"/>
    </row>
    <row r="57" spans="1:10" ht="14.25" customHeight="1" x14ac:dyDescent="0.2">
      <c r="A57" s="174" t="s">
        <v>176</v>
      </c>
      <c r="B57" s="174" t="s">
        <v>174</v>
      </c>
      <c r="C57" s="174"/>
      <c r="D57" s="73"/>
      <c r="E57" s="67"/>
      <c r="G57" s="79" t="s">
        <v>798</v>
      </c>
      <c r="H57" s="79"/>
      <c r="I57" s="49"/>
      <c r="J57" s="170"/>
    </row>
    <row r="58" spans="1:10" ht="14.25" customHeight="1" x14ac:dyDescent="0.2">
      <c r="A58" s="174" t="s">
        <v>176</v>
      </c>
      <c r="B58" s="174" t="s">
        <v>175</v>
      </c>
      <c r="C58" s="174"/>
      <c r="D58" s="73"/>
      <c r="E58" s="67"/>
      <c r="G58" s="79" t="s">
        <v>827</v>
      </c>
      <c r="H58" s="79"/>
      <c r="I58" s="49"/>
      <c r="J58" s="170"/>
    </row>
    <row r="59" spans="1:10" ht="14.25" customHeight="1" x14ac:dyDescent="0.2">
      <c r="A59" s="174" t="s">
        <v>176</v>
      </c>
      <c r="B59" s="174" t="s">
        <v>176</v>
      </c>
      <c r="C59" s="174"/>
      <c r="D59" s="73"/>
      <c r="E59" s="67"/>
      <c r="G59" s="79" t="s">
        <v>823</v>
      </c>
      <c r="H59" s="79"/>
      <c r="I59" s="49"/>
      <c r="J59" s="170"/>
    </row>
    <row r="60" spans="1:10" x14ac:dyDescent="0.2">
      <c r="A60" s="176"/>
      <c r="B60" s="176"/>
      <c r="C60" s="176"/>
      <c r="D60" s="44"/>
      <c r="E60" s="44"/>
      <c r="G60" s="75"/>
      <c r="H60" s="75"/>
      <c r="I60" s="76"/>
      <c r="J60" s="81"/>
    </row>
    <row r="61" spans="1:10" ht="31.35" customHeight="1" x14ac:dyDescent="0.2">
      <c r="A61" s="173" t="s">
        <v>177</v>
      </c>
      <c r="B61" s="173"/>
      <c r="C61" s="173"/>
      <c r="D61" s="70"/>
      <c r="E61" s="67" t="s">
        <v>614</v>
      </c>
      <c r="G61" s="80" t="s">
        <v>788</v>
      </c>
      <c r="H61" s="80"/>
      <c r="J61" s="171">
        <f>+J62-J63</f>
        <v>0</v>
      </c>
    </row>
    <row r="62" spans="1:10" ht="14.25" customHeight="1" x14ac:dyDescent="0.2">
      <c r="A62" s="173" t="s">
        <v>177</v>
      </c>
      <c r="B62" s="173" t="s">
        <v>171</v>
      </c>
      <c r="C62" s="173"/>
      <c r="D62" s="70"/>
      <c r="E62" s="67" t="s">
        <v>237</v>
      </c>
      <c r="G62" s="79" t="s">
        <v>828</v>
      </c>
      <c r="H62" s="79"/>
      <c r="I62" s="49"/>
      <c r="J62" s="170"/>
    </row>
    <row r="63" spans="1:10" ht="14.25" customHeight="1" x14ac:dyDescent="0.2">
      <c r="A63" s="173" t="s">
        <v>177</v>
      </c>
      <c r="B63" s="173" t="s">
        <v>172</v>
      </c>
      <c r="C63" s="173"/>
      <c r="D63" s="70"/>
      <c r="E63" s="67" t="s">
        <v>238</v>
      </c>
      <c r="G63" s="79" t="s">
        <v>457</v>
      </c>
      <c r="H63" s="79"/>
      <c r="I63" s="49"/>
      <c r="J63" s="170"/>
    </row>
    <row r="64" spans="1:10" x14ac:dyDescent="0.2">
      <c r="A64" s="176"/>
      <c r="B64" s="176"/>
      <c r="C64" s="176"/>
      <c r="D64" s="44"/>
      <c r="E64" s="44"/>
      <c r="G64" s="75"/>
      <c r="H64" s="75"/>
      <c r="I64" s="76"/>
      <c r="J64" s="81"/>
    </row>
    <row r="65" spans="1:10" ht="30.75" customHeight="1" x14ac:dyDescent="0.2">
      <c r="A65" s="174" t="s">
        <v>411</v>
      </c>
      <c r="B65" s="174"/>
      <c r="C65" s="174"/>
      <c r="D65" s="73"/>
      <c r="E65" s="72" t="s">
        <v>614</v>
      </c>
      <c r="G65" s="80" t="s">
        <v>789</v>
      </c>
      <c r="H65" s="80"/>
      <c r="J65" s="171">
        <f>+J66-J67</f>
        <v>0</v>
      </c>
    </row>
    <row r="66" spans="1:10" ht="14.25" customHeight="1" x14ac:dyDescent="0.2">
      <c r="A66" s="174" t="s">
        <v>411</v>
      </c>
      <c r="B66" s="173" t="s">
        <v>171</v>
      </c>
      <c r="C66" s="173"/>
      <c r="D66" s="70"/>
      <c r="E66" s="67" t="s">
        <v>237</v>
      </c>
      <c r="G66" s="79" t="s">
        <v>829</v>
      </c>
      <c r="H66" s="79"/>
      <c r="I66" s="49"/>
      <c r="J66" s="170"/>
    </row>
    <row r="67" spans="1:10" ht="14.25" customHeight="1" x14ac:dyDescent="0.2">
      <c r="A67" s="174" t="s">
        <v>411</v>
      </c>
      <c r="B67" s="173" t="s">
        <v>172</v>
      </c>
      <c r="C67" s="173"/>
      <c r="D67" s="70"/>
      <c r="E67" s="67" t="s">
        <v>237</v>
      </c>
      <c r="G67" s="79" t="s">
        <v>799</v>
      </c>
      <c r="H67" s="79"/>
      <c r="I67" s="49"/>
      <c r="J67" s="170"/>
    </row>
    <row r="68" spans="1:10" ht="14.25" customHeight="1" x14ac:dyDescent="0.2">
      <c r="A68" s="176"/>
      <c r="B68" s="176"/>
      <c r="C68" s="176"/>
      <c r="D68" s="44"/>
      <c r="E68" s="44"/>
      <c r="J68" s="81"/>
    </row>
    <row r="69" spans="1:10" ht="72.75" customHeight="1" x14ac:dyDescent="0.2">
      <c r="A69" s="174" t="s">
        <v>476</v>
      </c>
      <c r="B69" s="174"/>
      <c r="C69" s="174"/>
      <c r="D69" s="73"/>
      <c r="E69" s="72" t="s">
        <v>237</v>
      </c>
      <c r="G69" s="201" t="s">
        <v>794</v>
      </c>
      <c r="H69" s="80"/>
      <c r="J69" s="171">
        <f>+J70-J78</f>
        <v>0</v>
      </c>
    </row>
    <row r="70" spans="1:10" ht="14.25" customHeight="1" x14ac:dyDescent="0.2">
      <c r="A70" s="174" t="s">
        <v>476</v>
      </c>
      <c r="B70" s="173" t="s">
        <v>171</v>
      </c>
      <c r="C70" s="173"/>
      <c r="D70" s="70"/>
      <c r="E70" s="67"/>
      <c r="G70" s="79" t="s">
        <v>830</v>
      </c>
      <c r="H70" s="79"/>
      <c r="I70" s="49"/>
      <c r="J70" s="171">
        <f>+J71+J72+J73+J74+J75+J76+J77</f>
        <v>0</v>
      </c>
    </row>
    <row r="71" spans="1:10" ht="14.25" customHeight="1" x14ac:dyDescent="0.2">
      <c r="A71" s="174" t="s">
        <v>476</v>
      </c>
      <c r="B71" s="173" t="s">
        <v>171</v>
      </c>
      <c r="C71" s="173" t="s">
        <v>857</v>
      </c>
      <c r="D71" s="70"/>
      <c r="E71" s="67"/>
      <c r="G71" s="200" t="s">
        <v>831</v>
      </c>
      <c r="H71" s="79"/>
      <c r="I71" s="49"/>
      <c r="J71" s="170"/>
    </row>
    <row r="72" spans="1:10" ht="14.25" customHeight="1" x14ac:dyDescent="0.2">
      <c r="A72" s="174" t="s">
        <v>476</v>
      </c>
      <c r="B72" s="173" t="s">
        <v>171</v>
      </c>
      <c r="C72" s="173" t="s">
        <v>171</v>
      </c>
      <c r="D72" s="70"/>
      <c r="E72" s="67"/>
      <c r="G72" s="200" t="s">
        <v>800</v>
      </c>
      <c r="H72" s="79"/>
      <c r="I72" s="49"/>
      <c r="J72" s="170"/>
    </row>
    <row r="73" spans="1:10" ht="14.25" customHeight="1" x14ac:dyDescent="0.2">
      <c r="A73" s="174" t="s">
        <v>476</v>
      </c>
      <c r="B73" s="173" t="s">
        <v>171</v>
      </c>
      <c r="C73" s="173" t="s">
        <v>172</v>
      </c>
      <c r="D73" s="70"/>
      <c r="E73" s="67"/>
      <c r="G73" s="200" t="s">
        <v>801</v>
      </c>
      <c r="H73" s="79"/>
      <c r="I73" s="49"/>
      <c r="J73" s="170"/>
    </row>
    <row r="74" spans="1:10" ht="14.25" customHeight="1" x14ac:dyDescent="0.2">
      <c r="A74" s="174" t="s">
        <v>476</v>
      </c>
      <c r="B74" s="173" t="s">
        <v>171</v>
      </c>
      <c r="C74" s="173" t="s">
        <v>173</v>
      </c>
      <c r="D74" s="70"/>
      <c r="E74" s="67"/>
      <c r="G74" s="200" t="s">
        <v>802</v>
      </c>
      <c r="H74" s="79"/>
      <c r="I74" s="49"/>
      <c r="J74" s="170"/>
    </row>
    <row r="75" spans="1:10" ht="14.25" customHeight="1" x14ac:dyDescent="0.2">
      <c r="A75" s="174" t="s">
        <v>476</v>
      </c>
      <c r="B75" s="173" t="s">
        <v>171</v>
      </c>
      <c r="C75" s="173" t="s">
        <v>174</v>
      </c>
      <c r="D75" s="70"/>
      <c r="E75" s="67"/>
      <c r="G75" s="200" t="s">
        <v>803</v>
      </c>
      <c r="H75" s="79"/>
      <c r="I75" s="49"/>
      <c r="J75" s="170"/>
    </row>
    <row r="76" spans="1:10" ht="14.25" customHeight="1" x14ac:dyDescent="0.2">
      <c r="A76" s="174" t="s">
        <v>476</v>
      </c>
      <c r="B76" s="173" t="s">
        <v>171</v>
      </c>
      <c r="C76" s="173" t="s">
        <v>175</v>
      </c>
      <c r="D76" s="70"/>
      <c r="E76" s="67"/>
      <c r="G76" s="200" t="s">
        <v>804</v>
      </c>
      <c r="H76" s="79"/>
      <c r="I76" s="49"/>
      <c r="J76" s="170"/>
    </row>
    <row r="77" spans="1:10" ht="14.25" customHeight="1" x14ac:dyDescent="0.2">
      <c r="A77" s="174" t="s">
        <v>476</v>
      </c>
      <c r="B77" s="173" t="s">
        <v>171</v>
      </c>
      <c r="C77" s="173" t="s">
        <v>176</v>
      </c>
      <c r="D77" s="70"/>
      <c r="E77" s="67"/>
      <c r="G77" s="200" t="s">
        <v>805</v>
      </c>
      <c r="H77" s="79"/>
      <c r="I77" s="49"/>
      <c r="J77" s="170"/>
    </row>
    <row r="78" spans="1:10" ht="14.25" customHeight="1" x14ac:dyDescent="0.2">
      <c r="A78" s="174" t="s">
        <v>476</v>
      </c>
      <c r="B78" s="173" t="s">
        <v>173</v>
      </c>
      <c r="C78" s="173"/>
      <c r="D78" s="70"/>
      <c r="E78" s="67"/>
      <c r="G78" s="79" t="s">
        <v>806</v>
      </c>
      <c r="H78" s="79"/>
      <c r="I78" s="49"/>
      <c r="J78" s="223"/>
    </row>
    <row r="79" spans="1:10" ht="14.25" customHeight="1" x14ac:dyDescent="0.2">
      <c r="A79" s="176"/>
      <c r="B79" s="176"/>
      <c r="C79" s="176"/>
      <c r="D79" s="44"/>
      <c r="E79" s="44"/>
      <c r="G79" s="82"/>
      <c r="H79" s="82"/>
      <c r="I79" s="83"/>
      <c r="J79" s="81"/>
    </row>
    <row r="80" spans="1:10" ht="14.25" customHeight="1" x14ac:dyDescent="0.2">
      <c r="A80" s="173" t="s">
        <v>477</v>
      </c>
      <c r="B80" s="173"/>
      <c r="C80" s="173"/>
      <c r="D80" s="70"/>
      <c r="E80" s="67" t="s">
        <v>237</v>
      </c>
      <c r="G80" s="60" t="s">
        <v>790</v>
      </c>
      <c r="H80" s="60"/>
      <c r="J80" s="171">
        <f>+J21+J23-J27-J33+J39+J53-J61-J65-J69</f>
        <v>0</v>
      </c>
    </row>
    <row r="81" spans="1:13" ht="14.25" customHeight="1" x14ac:dyDescent="0.2">
      <c r="A81" s="176"/>
      <c r="B81" s="176"/>
      <c r="C81" s="176"/>
      <c r="D81" s="44"/>
      <c r="E81" s="44"/>
      <c r="J81" s="81"/>
    </row>
    <row r="82" spans="1:13" ht="14.25" customHeight="1" x14ac:dyDescent="0.2">
      <c r="A82" s="173" t="s">
        <v>478</v>
      </c>
      <c r="B82" s="173"/>
      <c r="C82" s="173"/>
      <c r="D82" s="70"/>
      <c r="E82" s="67" t="s">
        <v>238</v>
      </c>
      <c r="G82" s="60" t="s">
        <v>791</v>
      </c>
      <c r="H82" s="60"/>
      <c r="J82" s="171">
        <f>+J83+J84</f>
        <v>0</v>
      </c>
    </row>
    <row r="83" spans="1:13" ht="14.25" customHeight="1" x14ac:dyDescent="0.2">
      <c r="A83" s="174" t="s">
        <v>478</v>
      </c>
      <c r="B83" s="173" t="s">
        <v>171</v>
      </c>
      <c r="C83" s="173"/>
      <c r="D83" s="70"/>
      <c r="E83" s="67"/>
      <c r="G83" s="79" t="s">
        <v>807</v>
      </c>
      <c r="H83" s="79"/>
      <c r="I83" s="49"/>
      <c r="J83" s="170"/>
    </row>
    <row r="84" spans="1:13" ht="14.25" customHeight="1" x14ac:dyDescent="0.2">
      <c r="A84" s="174" t="s">
        <v>478</v>
      </c>
      <c r="B84" s="173" t="s">
        <v>172</v>
      </c>
      <c r="C84" s="173"/>
      <c r="D84" s="70"/>
      <c r="E84" s="67"/>
      <c r="G84" s="79" t="s">
        <v>808</v>
      </c>
      <c r="H84" s="79"/>
      <c r="I84" s="49"/>
      <c r="J84" s="170"/>
    </row>
    <row r="85" spans="1:13" ht="14.25" customHeight="1" x14ac:dyDescent="0.2">
      <c r="A85" s="176"/>
      <c r="B85" s="176"/>
      <c r="C85" s="176"/>
      <c r="D85" s="44"/>
      <c r="E85" s="44"/>
      <c r="G85" s="76"/>
      <c r="H85" s="76"/>
      <c r="I85" s="76"/>
      <c r="J85" s="81"/>
      <c r="K85" s="81"/>
      <c r="L85" s="81"/>
      <c r="M85" s="81"/>
    </row>
    <row r="86" spans="1:13" ht="14.25" customHeight="1" x14ac:dyDescent="0.2">
      <c r="A86" s="173" t="s">
        <v>479</v>
      </c>
      <c r="B86" s="173"/>
      <c r="C86" s="173"/>
      <c r="D86" s="70"/>
      <c r="E86" s="67" t="s">
        <v>238</v>
      </c>
      <c r="G86" s="60" t="s">
        <v>792</v>
      </c>
      <c r="H86" s="60"/>
      <c r="J86" s="172">
        <f>+J80-J82</f>
        <v>0</v>
      </c>
      <c r="K86" s="84"/>
      <c r="L86" s="84"/>
    </row>
    <row r="87" spans="1:13" ht="14.25" customHeight="1" x14ac:dyDescent="0.2">
      <c r="E87" s="44"/>
      <c r="G87" s="85"/>
      <c r="H87" s="85"/>
      <c r="I87" s="76"/>
      <c r="J87" s="45"/>
      <c r="K87" s="84"/>
      <c r="L87" s="84"/>
      <c r="M87" s="84"/>
    </row>
    <row r="88" spans="1:13" x14ac:dyDescent="0.2">
      <c r="A88" s="173" t="s">
        <v>480</v>
      </c>
      <c r="B88" s="173"/>
      <c r="C88" s="173"/>
      <c r="D88" s="44"/>
      <c r="E88" s="44"/>
      <c r="G88" s="199" t="s">
        <v>793</v>
      </c>
      <c r="H88" s="76"/>
      <c r="I88" s="76"/>
      <c r="J88" s="172">
        <f>IF(J82=0,0,J80/J82)</f>
        <v>0</v>
      </c>
      <c r="K88" s="84"/>
      <c r="L88" s="84"/>
      <c r="M88" s="84"/>
    </row>
    <row r="89" spans="1:13" x14ac:dyDescent="0.2">
      <c r="A89" s="44"/>
      <c r="B89" s="44"/>
      <c r="C89" s="44"/>
      <c r="D89" s="44"/>
      <c r="E89" s="44"/>
      <c r="G89" s="222" t="s">
        <v>468</v>
      </c>
      <c r="H89" s="79"/>
      <c r="K89" s="45"/>
      <c r="L89" s="45"/>
      <c r="M89" s="84"/>
    </row>
    <row r="90" spans="1:13" x14ac:dyDescent="0.2">
      <c r="A90" s="44"/>
      <c r="B90" s="44"/>
      <c r="C90" s="44"/>
      <c r="D90" s="44"/>
      <c r="E90" s="44"/>
      <c r="G90" s="79"/>
      <c r="H90" s="79"/>
      <c r="J90" s="45"/>
      <c r="K90" s="45"/>
      <c r="L90" s="45"/>
      <c r="M90" s="84"/>
    </row>
    <row r="91" spans="1:13" x14ac:dyDescent="0.2">
      <c r="G91" s="79"/>
      <c r="H91" s="79"/>
      <c r="J91" s="45"/>
      <c r="K91" s="45"/>
      <c r="L91" s="45"/>
      <c r="M91" s="84"/>
    </row>
    <row r="92" spans="1:13" x14ac:dyDescent="0.2">
      <c r="G92" s="79"/>
      <c r="H92" s="79"/>
      <c r="J92" s="45"/>
      <c r="K92" s="45"/>
      <c r="L92" s="45"/>
      <c r="M92" s="84"/>
    </row>
    <row r="93" spans="1:13" x14ac:dyDescent="0.2">
      <c r="G93" s="79"/>
      <c r="H93" s="79"/>
      <c r="J93" s="45"/>
      <c r="K93" s="45"/>
      <c r="L93" s="45"/>
      <c r="M93" s="84"/>
    </row>
    <row r="94" spans="1:13" x14ac:dyDescent="0.2">
      <c r="J94" s="45"/>
      <c r="K94" s="45"/>
      <c r="L94" s="45"/>
      <c r="M94" s="45"/>
    </row>
  </sheetData>
  <mergeCells count="1">
    <mergeCell ref="I9:J11"/>
  </mergeCells>
  <pageMargins left="0.70866141732283472" right="0.51181102362204722" top="0.39370078740157483" bottom="0.11811023622047245" header="0.31496062992125984" footer="0.19685039370078741"/>
  <pageSetup paperSize="9" scale="58"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W68"/>
  <sheetViews>
    <sheetView showGridLines="0" tabSelected="1" topLeftCell="A6" zoomScale="110" zoomScaleNormal="110" zoomScaleSheetLayoutView="55" workbookViewId="0">
      <selection activeCell="I24" sqref="I24"/>
    </sheetView>
  </sheetViews>
  <sheetFormatPr defaultColWidth="9" defaultRowHeight="12" x14ac:dyDescent="0.2"/>
  <cols>
    <col min="1" max="2" width="3.42578125" style="45" customWidth="1"/>
    <col min="3" max="3" width="2.28515625" style="45" customWidth="1"/>
    <col min="4" max="4" width="2" style="45" customWidth="1"/>
    <col min="5" max="5" width="1" style="45" customWidth="1"/>
    <col min="6" max="6" width="15.5703125" style="45" customWidth="1"/>
    <col min="7" max="7" width="7.5703125" style="50" customWidth="1"/>
    <col min="8" max="8" width="12.28515625" style="45" customWidth="1"/>
    <col min="9" max="9" width="40.140625" style="49" customWidth="1"/>
    <col min="10" max="10" width="1.7109375" style="49" customWidth="1"/>
    <col min="11" max="11" width="8.5703125" style="53" customWidth="1"/>
    <col min="12" max="12" width="11" style="49" customWidth="1"/>
    <col min="13" max="13" width="11.42578125" style="49" customWidth="1"/>
    <col min="14" max="14" width="13.28515625" style="49" customWidth="1"/>
    <col min="15" max="15" width="9.85546875" style="49" customWidth="1"/>
    <col min="16" max="16" width="13.5703125" style="49" customWidth="1"/>
    <col min="17" max="18" width="17.85546875" style="49" customWidth="1"/>
    <col min="19" max="19" width="18.140625" style="49" customWidth="1"/>
    <col min="20" max="20" width="14.140625" style="49" customWidth="1"/>
    <col min="21" max="21" width="11.85546875" style="49" customWidth="1"/>
    <col min="22" max="22" width="15.5703125" style="49" customWidth="1"/>
    <col min="23" max="23" width="13.28515625" style="49" customWidth="1"/>
    <col min="24" max="16384" width="9" style="49"/>
  </cols>
  <sheetData>
    <row r="1" spans="1:21" hidden="1" x14ac:dyDescent="0.2">
      <c r="A1" s="45" t="s">
        <v>178</v>
      </c>
      <c r="B1" s="45" t="s">
        <v>75</v>
      </c>
      <c r="C1" s="45" t="s">
        <v>66</v>
      </c>
      <c r="D1" s="45" t="s">
        <v>76</v>
      </c>
      <c r="E1" s="46" t="s">
        <v>504</v>
      </c>
      <c r="F1" s="47" t="s">
        <v>507</v>
      </c>
      <c r="G1" s="48" t="s">
        <v>510</v>
      </c>
      <c r="H1" s="45" t="s">
        <v>77</v>
      </c>
      <c r="I1" s="45" t="s">
        <v>181</v>
      </c>
      <c r="J1" s="45" t="s">
        <v>78</v>
      </c>
      <c r="K1" s="45" t="s">
        <v>94</v>
      </c>
    </row>
    <row r="2" spans="1:21" hidden="1" x14ac:dyDescent="0.2">
      <c r="A2" s="45" t="s">
        <v>519</v>
      </c>
      <c r="B2" s="45">
        <f>Tiedonantajataso</f>
        <v>405</v>
      </c>
      <c r="C2" s="45">
        <f>90</f>
        <v>90</v>
      </c>
      <c r="D2" s="45" t="str">
        <f>T9</f>
        <v>RVA2</v>
      </c>
      <c r="E2" s="197" t="s">
        <v>779</v>
      </c>
      <c r="F2" s="197" t="s">
        <v>780</v>
      </c>
      <c r="G2" s="198" t="s">
        <v>781</v>
      </c>
      <c r="H2" s="197" t="s">
        <v>782</v>
      </c>
      <c r="I2" s="197" t="s">
        <v>783</v>
      </c>
      <c r="J2" s="45" t="s">
        <v>520</v>
      </c>
      <c r="K2" s="197" t="s">
        <v>784</v>
      </c>
    </row>
    <row r="3" spans="1:21" ht="14.25" customHeight="1" x14ac:dyDescent="0.2"/>
    <row r="4" spans="1:21" ht="14.25" x14ac:dyDescent="0.2">
      <c r="A4" s="102" t="s">
        <v>219</v>
      </c>
      <c r="B4" s="51"/>
      <c r="C4" s="52"/>
      <c r="D4" s="51"/>
      <c r="E4" s="51"/>
      <c r="G4" s="49"/>
      <c r="H4" s="49"/>
      <c r="T4" s="54" t="s">
        <v>165</v>
      </c>
      <c r="U4" s="55">
        <v>42345</v>
      </c>
    </row>
    <row r="5" spans="1:21" ht="14.25" customHeight="1" x14ac:dyDescent="0.2">
      <c r="A5" s="56" t="str">
        <f>IF(ISBLANK(Raportoija),"",Yleistiedot!A9&amp;" "&amp;Raportoija)</f>
        <v/>
      </c>
      <c r="B5" s="51"/>
      <c r="C5" s="57"/>
      <c r="D5" s="58"/>
      <c r="E5" s="58"/>
      <c r="G5" s="49"/>
      <c r="H5" s="49"/>
      <c r="T5" s="54" t="s">
        <v>166</v>
      </c>
      <c r="U5" s="59" t="s">
        <v>167</v>
      </c>
    </row>
    <row r="6" spans="1:21" ht="14.25" customHeight="1" x14ac:dyDescent="0.2">
      <c r="A6" s="60"/>
      <c r="G6" s="49"/>
      <c r="H6" s="49"/>
      <c r="T6" s="54" t="s">
        <v>168</v>
      </c>
      <c r="U6" s="55">
        <v>42370</v>
      </c>
    </row>
    <row r="7" spans="1:21" ht="14.25" customHeight="1" x14ac:dyDescent="0.2">
      <c r="A7" s="61"/>
      <c r="G7" s="45"/>
    </row>
    <row r="8" spans="1:21" ht="15.75" x14ac:dyDescent="0.2">
      <c r="A8" s="41" t="s">
        <v>634</v>
      </c>
      <c r="G8" s="45"/>
    </row>
    <row r="9" spans="1:21" ht="14.25" customHeight="1" x14ac:dyDescent="0.2">
      <c r="A9" s="49"/>
      <c r="T9" s="229" t="s">
        <v>856</v>
      </c>
      <c r="U9" s="235"/>
    </row>
    <row r="10" spans="1:21" ht="15.95" customHeight="1" x14ac:dyDescent="0.2">
      <c r="A10" s="60" t="s">
        <v>843</v>
      </c>
      <c r="G10" s="228" t="s">
        <v>859</v>
      </c>
      <c r="K10" s="49"/>
      <c r="T10" s="236"/>
      <c r="U10" s="237"/>
    </row>
    <row r="11" spans="1:21" ht="15.95" customHeight="1" x14ac:dyDescent="0.2">
      <c r="A11" s="62" t="s">
        <v>71</v>
      </c>
      <c r="G11" s="54">
        <v>405</v>
      </c>
      <c r="K11" s="49"/>
      <c r="T11" s="236"/>
      <c r="U11" s="237"/>
    </row>
    <row r="12" spans="1:21" ht="15.95" customHeight="1" x14ac:dyDescent="0.2">
      <c r="A12" s="62" t="s">
        <v>73</v>
      </c>
      <c r="G12" s="54" t="s">
        <v>231</v>
      </c>
      <c r="T12" s="238"/>
      <c r="U12" s="239"/>
    </row>
    <row r="13" spans="1:21" ht="16.5" customHeight="1" x14ac:dyDescent="0.2">
      <c r="A13" s="62" t="s">
        <v>72</v>
      </c>
      <c r="B13" s="49"/>
      <c r="C13" s="49"/>
      <c r="D13" s="49"/>
      <c r="E13" s="49"/>
      <c r="F13" s="49"/>
      <c r="G13" s="45" t="s">
        <v>184</v>
      </c>
      <c r="H13" s="63"/>
    </row>
    <row r="14" spans="1:21" ht="14.25" customHeight="1" x14ac:dyDescent="0.2">
      <c r="A14" s="62" t="s">
        <v>629</v>
      </c>
      <c r="G14" s="54" t="s">
        <v>630</v>
      </c>
      <c r="H14" s="50"/>
    </row>
    <row r="15" spans="1:21" ht="14.25" customHeight="1" x14ac:dyDescent="0.2">
      <c r="A15" s="60"/>
      <c r="H15" s="50"/>
    </row>
    <row r="16" spans="1:21" x14ac:dyDescent="0.2">
      <c r="H16" s="50"/>
    </row>
    <row r="17" spans="1:23" ht="15" x14ac:dyDescent="0.2">
      <c r="A17" s="103" t="s">
        <v>502</v>
      </c>
      <c r="B17" s="104"/>
      <c r="H17" s="50"/>
    </row>
    <row r="18" spans="1:23" x14ac:dyDescent="0.2">
      <c r="A18" s="60"/>
      <c r="H18" s="50"/>
    </row>
    <row r="19" spans="1:23" ht="123" customHeight="1" x14ac:dyDescent="0.2">
      <c r="A19" s="49"/>
      <c r="B19" s="49"/>
      <c r="C19" s="49"/>
      <c r="D19" s="49"/>
      <c r="E19" s="49"/>
      <c r="F19" s="49"/>
      <c r="G19" s="49"/>
      <c r="H19" s="49"/>
      <c r="J19" s="53"/>
      <c r="K19" s="196" t="s">
        <v>677</v>
      </c>
      <c r="L19" s="196" t="s">
        <v>844</v>
      </c>
      <c r="M19" s="196" t="s">
        <v>493</v>
      </c>
      <c r="N19" s="196" t="s">
        <v>811</v>
      </c>
      <c r="O19" s="196" t="s">
        <v>810</v>
      </c>
      <c r="P19" s="196" t="s">
        <v>845</v>
      </c>
      <c r="Q19" s="196" t="s">
        <v>846</v>
      </c>
      <c r="R19" s="196" t="s">
        <v>840</v>
      </c>
      <c r="S19" s="196" t="s">
        <v>841</v>
      </c>
      <c r="T19" s="196" t="s">
        <v>847</v>
      </c>
      <c r="U19" s="196" t="s">
        <v>842</v>
      </c>
      <c r="V19" s="196" t="s">
        <v>848</v>
      </c>
      <c r="W19" s="196" t="s">
        <v>849</v>
      </c>
    </row>
    <row r="20" spans="1:23" ht="37.35" customHeight="1" x14ac:dyDescent="0.2">
      <c r="A20" s="65" t="s">
        <v>70</v>
      </c>
      <c r="B20" s="65"/>
      <c r="C20" s="65"/>
      <c r="D20" s="66"/>
      <c r="F20" s="203"/>
      <c r="G20" s="204" t="s">
        <v>488</v>
      </c>
      <c r="H20" s="205" t="s">
        <v>489</v>
      </c>
      <c r="I20" s="204" t="s">
        <v>490</v>
      </c>
      <c r="J20" s="53"/>
      <c r="K20" s="181" t="s">
        <v>171</v>
      </c>
      <c r="L20" s="181" t="s">
        <v>172</v>
      </c>
      <c r="M20" s="181" t="s">
        <v>173</v>
      </c>
      <c r="N20" s="181" t="s">
        <v>174</v>
      </c>
      <c r="O20" s="181" t="s">
        <v>175</v>
      </c>
      <c r="P20" s="181" t="s">
        <v>176</v>
      </c>
      <c r="Q20" s="181" t="s">
        <v>177</v>
      </c>
      <c r="R20" s="181" t="s">
        <v>411</v>
      </c>
      <c r="S20" s="181" t="s">
        <v>476</v>
      </c>
      <c r="T20" s="181" t="s">
        <v>477</v>
      </c>
      <c r="U20" s="181" t="s">
        <v>478</v>
      </c>
      <c r="V20" s="181" t="s">
        <v>479</v>
      </c>
      <c r="W20" s="181" t="s">
        <v>480</v>
      </c>
    </row>
    <row r="21" spans="1:23" s="210" customFormat="1" ht="24.75" customHeight="1" x14ac:dyDescent="0.2">
      <c r="A21" s="221" t="s">
        <v>812</v>
      </c>
      <c r="B21" s="175"/>
      <c r="C21" s="68"/>
      <c r="D21" s="68"/>
      <c r="E21" s="209"/>
      <c r="F21" s="64" t="s">
        <v>813</v>
      </c>
      <c r="G21" s="216"/>
      <c r="H21" s="216"/>
      <c r="I21" s="217"/>
      <c r="J21" s="211"/>
      <c r="K21" s="212"/>
      <c r="L21" s="212"/>
      <c r="M21" s="212"/>
      <c r="N21" s="212"/>
      <c r="O21" s="212"/>
      <c r="P21" s="212"/>
      <c r="Q21" s="212"/>
      <c r="R21" s="212"/>
      <c r="S21" s="212"/>
      <c r="T21" s="212"/>
      <c r="U21" s="212"/>
      <c r="V21" s="212"/>
      <c r="W21" s="226"/>
    </row>
    <row r="22" spans="1:23" ht="24.75" customHeight="1" x14ac:dyDescent="0.2">
      <c r="A22" s="213" t="s">
        <v>171</v>
      </c>
      <c r="B22" s="175"/>
      <c r="C22" s="68"/>
      <c r="D22" s="68"/>
      <c r="E22" s="209"/>
      <c r="F22" s="207" t="s">
        <v>442</v>
      </c>
      <c r="G22" s="220"/>
      <c r="H22" s="220"/>
      <c r="I22" s="218"/>
      <c r="J22" s="53"/>
      <c r="K22" s="219"/>
      <c r="L22" s="208">
        <f>SUM(L23:L58)</f>
        <v>0</v>
      </c>
      <c r="M22" s="208">
        <f t="shared" ref="M22:Q22" si="0">SUM(M23:M58)</f>
        <v>0</v>
      </c>
      <c r="N22" s="208">
        <f t="shared" si="0"/>
        <v>0</v>
      </c>
      <c r="O22" s="208">
        <f t="shared" si="0"/>
        <v>0</v>
      </c>
      <c r="P22" s="208">
        <f t="shared" si="0"/>
        <v>0</v>
      </c>
      <c r="Q22" s="208">
        <f t="shared" si="0"/>
        <v>0</v>
      </c>
      <c r="R22" s="208">
        <f>IF(SUM(R23:R58)&gt;0,SUM(R23:R58),0)</f>
        <v>0</v>
      </c>
      <c r="S22" s="208">
        <f>IF(SUM(S23:S58)&gt;0,SUM(S23:S58),0)</f>
        <v>0</v>
      </c>
      <c r="T22" s="208">
        <f>P22-Q22-R22-S22</f>
        <v>0</v>
      </c>
      <c r="U22" s="208">
        <f>SUM(U23:U58)</f>
        <v>0</v>
      </c>
      <c r="V22" s="208">
        <f>SUM(V23:V58)</f>
        <v>0</v>
      </c>
      <c r="W22" s="208">
        <f>+T22-V22</f>
        <v>0</v>
      </c>
    </row>
    <row r="23" spans="1:23" ht="26.65" customHeight="1" x14ac:dyDescent="0.2">
      <c r="A23" s="173" t="s">
        <v>171</v>
      </c>
      <c r="B23" s="206" t="s">
        <v>171</v>
      </c>
      <c r="C23" s="50"/>
      <c r="D23" s="68"/>
      <c r="E23" s="68"/>
      <c r="F23" s="207" t="s">
        <v>809</v>
      </c>
      <c r="G23" s="214"/>
      <c r="H23" s="215"/>
      <c r="I23" s="215"/>
      <c r="J23" s="53"/>
      <c r="K23" s="180"/>
      <c r="L23" s="170"/>
      <c r="M23" s="170"/>
      <c r="N23" s="170"/>
      <c r="O23" s="170"/>
      <c r="P23" s="179">
        <f>IF(L23&gt;U23,K23*L23,L23)-M23-N23-O23</f>
        <v>0</v>
      </c>
      <c r="Q23" s="170"/>
      <c r="R23" s="170"/>
      <c r="S23" s="170"/>
      <c r="T23" s="179">
        <f>P23-Q23-R23-S23</f>
        <v>0</v>
      </c>
      <c r="U23" s="170"/>
      <c r="V23" s="179">
        <f>IF(K23&gt;50%,(IF(L23&lt;U23,U23,K23*U23)),K23*U23)</f>
        <v>0</v>
      </c>
      <c r="W23" s="179">
        <f>+T23-V23</f>
        <v>0</v>
      </c>
    </row>
    <row r="24" spans="1:23" ht="14.25" customHeight="1" x14ac:dyDescent="0.2">
      <c r="A24" s="173" t="s">
        <v>171</v>
      </c>
      <c r="B24" s="173" t="s">
        <v>172</v>
      </c>
      <c r="C24" s="50"/>
      <c r="D24" s="68"/>
      <c r="E24" s="68"/>
      <c r="F24" s="227" t="s">
        <v>851</v>
      </c>
      <c r="G24" s="194"/>
      <c r="H24" s="195"/>
      <c r="I24" s="195"/>
      <c r="J24" s="53"/>
      <c r="K24" s="180"/>
      <c r="L24" s="170"/>
      <c r="M24" s="170"/>
      <c r="N24" s="170"/>
      <c r="O24" s="170"/>
      <c r="P24" s="179">
        <f>IF(L24&gt;U24,K24*L24,L24)-M24-N24-O24</f>
        <v>0</v>
      </c>
      <c r="Q24" s="170"/>
      <c r="R24" s="170"/>
      <c r="S24" s="170"/>
      <c r="T24" s="179">
        <f t="shared" ref="T24:T58" si="1">P24-Q24-R24-S24</f>
        <v>0</v>
      </c>
      <c r="U24" s="170"/>
      <c r="V24" s="179">
        <f t="shared" ref="V24:V58" si="2">IF(K24&gt;50%,(IF(L24&lt;U24,U24,K24*U24)),K24*U24)</f>
        <v>0</v>
      </c>
      <c r="W24" s="179">
        <f t="shared" ref="W24:W53" si="3">+T24-V24</f>
        <v>0</v>
      </c>
    </row>
    <row r="25" spans="1:23" ht="14.25" customHeight="1" x14ac:dyDescent="0.2">
      <c r="A25" s="173" t="s">
        <v>171</v>
      </c>
      <c r="B25" s="173" t="s">
        <v>173</v>
      </c>
      <c r="C25" s="50"/>
      <c r="D25" s="68"/>
      <c r="E25" s="68"/>
      <c r="F25" s="207" t="s">
        <v>850</v>
      </c>
      <c r="G25" s="194"/>
      <c r="H25" s="195"/>
      <c r="I25" s="195"/>
      <c r="J25" s="53"/>
      <c r="K25" s="180"/>
      <c r="L25" s="170"/>
      <c r="M25" s="170"/>
      <c r="N25" s="170"/>
      <c r="O25" s="170"/>
      <c r="P25" s="179">
        <f>IF(K25&gt;50%,IF(L25&gt;U25,K25*L25/100,L25),K25/100*L25)-M25-N25-O25</f>
        <v>0</v>
      </c>
      <c r="Q25" s="170"/>
      <c r="R25" s="170"/>
      <c r="S25" s="170"/>
      <c r="T25" s="179">
        <f t="shared" si="1"/>
        <v>0</v>
      </c>
      <c r="U25" s="170"/>
      <c r="V25" s="179">
        <f t="shared" si="2"/>
        <v>0</v>
      </c>
      <c r="W25" s="179">
        <f t="shared" si="3"/>
        <v>0</v>
      </c>
    </row>
    <row r="26" spans="1:23" ht="14.25" customHeight="1" x14ac:dyDescent="0.2">
      <c r="A26" s="173" t="s">
        <v>171</v>
      </c>
      <c r="B26" s="173" t="s">
        <v>174</v>
      </c>
      <c r="C26" s="50"/>
      <c r="D26" s="68"/>
      <c r="E26" s="68"/>
      <c r="F26" s="207" t="s">
        <v>858</v>
      </c>
      <c r="G26" s="194"/>
      <c r="H26" s="195"/>
      <c r="I26" s="195"/>
      <c r="J26" s="53"/>
      <c r="K26" s="180"/>
      <c r="L26" s="170"/>
      <c r="M26" s="170"/>
      <c r="N26" s="170"/>
      <c r="O26" s="170"/>
      <c r="P26" s="179">
        <f>IF(K26&gt;50%,IF(L26&gt;U26,K26*L26,L26),K26*L26)-M26-N26-O26</f>
        <v>0</v>
      </c>
      <c r="Q26" s="170"/>
      <c r="R26" s="170"/>
      <c r="S26" s="170"/>
      <c r="T26" s="179">
        <f t="shared" si="1"/>
        <v>0</v>
      </c>
      <c r="U26" s="170"/>
      <c r="V26" s="179">
        <f t="shared" si="2"/>
        <v>0</v>
      </c>
      <c r="W26" s="179">
        <f t="shared" si="3"/>
        <v>0</v>
      </c>
    </row>
    <row r="27" spans="1:23" ht="14.25" customHeight="1" x14ac:dyDescent="0.2">
      <c r="A27" s="173" t="s">
        <v>171</v>
      </c>
      <c r="B27" s="173" t="s">
        <v>175</v>
      </c>
      <c r="C27" s="50"/>
      <c r="D27" s="68"/>
      <c r="E27" s="68"/>
      <c r="F27" s="120"/>
      <c r="G27" s="194"/>
      <c r="H27" s="195"/>
      <c r="I27" s="195"/>
      <c r="J27" s="53"/>
      <c r="K27" s="180"/>
      <c r="L27" s="170"/>
      <c r="M27" s="170"/>
      <c r="N27" s="170"/>
      <c r="O27" s="170"/>
      <c r="P27" s="179">
        <f t="shared" ref="P27:P57" si="4">IF(L27&gt;0,K27*L27/100,L27)-M27-N27-O27</f>
        <v>0</v>
      </c>
      <c r="Q27" s="170"/>
      <c r="R27" s="170"/>
      <c r="S27" s="170"/>
      <c r="T27" s="179">
        <f t="shared" si="1"/>
        <v>0</v>
      </c>
      <c r="U27" s="170"/>
      <c r="V27" s="179">
        <f t="shared" si="2"/>
        <v>0</v>
      </c>
      <c r="W27" s="179">
        <f t="shared" si="3"/>
        <v>0</v>
      </c>
    </row>
    <row r="28" spans="1:23" ht="14.25" customHeight="1" x14ac:dyDescent="0.2">
      <c r="A28" s="173" t="s">
        <v>171</v>
      </c>
      <c r="B28" s="173" t="s">
        <v>176</v>
      </c>
      <c r="C28" s="50"/>
      <c r="D28" s="68"/>
      <c r="E28" s="68"/>
      <c r="F28" s="120"/>
      <c r="G28" s="194"/>
      <c r="H28" s="195"/>
      <c r="I28" s="195"/>
      <c r="J28" s="53"/>
      <c r="K28" s="180"/>
      <c r="L28" s="170"/>
      <c r="M28" s="170"/>
      <c r="N28" s="170"/>
      <c r="O28" s="170"/>
      <c r="P28" s="179">
        <f t="shared" si="4"/>
        <v>0</v>
      </c>
      <c r="Q28" s="170"/>
      <c r="R28" s="170"/>
      <c r="S28" s="170"/>
      <c r="T28" s="179">
        <f t="shared" si="1"/>
        <v>0</v>
      </c>
      <c r="U28" s="170"/>
      <c r="V28" s="179">
        <f t="shared" si="2"/>
        <v>0</v>
      </c>
      <c r="W28" s="179">
        <f t="shared" si="3"/>
        <v>0</v>
      </c>
    </row>
    <row r="29" spans="1:23" ht="14.25" customHeight="1" x14ac:dyDescent="0.2">
      <c r="A29" s="173" t="s">
        <v>171</v>
      </c>
      <c r="B29" s="173" t="s">
        <v>177</v>
      </c>
      <c r="C29" s="50"/>
      <c r="D29" s="68"/>
      <c r="E29" s="68"/>
      <c r="F29" s="120"/>
      <c r="G29" s="194"/>
      <c r="H29" s="195"/>
      <c r="I29" s="195"/>
      <c r="J29" s="53"/>
      <c r="K29" s="180"/>
      <c r="L29" s="170"/>
      <c r="M29" s="170"/>
      <c r="N29" s="170"/>
      <c r="O29" s="170"/>
      <c r="P29" s="179">
        <f t="shared" si="4"/>
        <v>0</v>
      </c>
      <c r="Q29" s="170"/>
      <c r="R29" s="170"/>
      <c r="S29" s="170"/>
      <c r="T29" s="179">
        <f t="shared" si="1"/>
        <v>0</v>
      </c>
      <c r="U29" s="170"/>
      <c r="V29" s="179">
        <f t="shared" si="2"/>
        <v>0</v>
      </c>
      <c r="W29" s="179">
        <f t="shared" si="3"/>
        <v>0</v>
      </c>
    </row>
    <row r="30" spans="1:23" ht="14.25" customHeight="1" x14ac:dyDescent="0.2">
      <c r="A30" s="173" t="s">
        <v>171</v>
      </c>
      <c r="B30" s="173" t="s">
        <v>411</v>
      </c>
      <c r="C30" s="50"/>
      <c r="D30" s="68"/>
      <c r="E30" s="68"/>
      <c r="F30" s="120"/>
      <c r="G30" s="194"/>
      <c r="H30" s="195"/>
      <c r="I30" s="195"/>
      <c r="J30" s="53"/>
      <c r="K30" s="180"/>
      <c r="L30" s="170"/>
      <c r="M30" s="170"/>
      <c r="N30" s="170"/>
      <c r="O30" s="170"/>
      <c r="P30" s="179">
        <f t="shared" si="4"/>
        <v>0</v>
      </c>
      <c r="Q30" s="170"/>
      <c r="R30" s="170"/>
      <c r="S30" s="170"/>
      <c r="T30" s="179">
        <f t="shared" si="1"/>
        <v>0</v>
      </c>
      <c r="U30" s="170"/>
      <c r="V30" s="179">
        <f t="shared" si="2"/>
        <v>0</v>
      </c>
      <c r="W30" s="179">
        <f t="shared" si="3"/>
        <v>0</v>
      </c>
    </row>
    <row r="31" spans="1:23" ht="14.25" customHeight="1" x14ac:dyDescent="0.2">
      <c r="A31" s="173" t="s">
        <v>171</v>
      </c>
      <c r="B31" s="173" t="s">
        <v>476</v>
      </c>
      <c r="C31" s="50"/>
      <c r="D31" s="68"/>
      <c r="E31" s="68"/>
      <c r="F31" s="120"/>
      <c r="G31" s="194"/>
      <c r="H31" s="195"/>
      <c r="I31" s="195"/>
      <c r="J31" s="53"/>
      <c r="K31" s="180"/>
      <c r="L31" s="170"/>
      <c r="M31" s="170"/>
      <c r="N31" s="170"/>
      <c r="O31" s="170"/>
      <c r="P31" s="179">
        <f t="shared" si="4"/>
        <v>0</v>
      </c>
      <c r="Q31" s="170"/>
      <c r="R31" s="170"/>
      <c r="S31" s="170"/>
      <c r="T31" s="179">
        <f t="shared" si="1"/>
        <v>0</v>
      </c>
      <c r="U31" s="170"/>
      <c r="V31" s="179">
        <f t="shared" si="2"/>
        <v>0</v>
      </c>
      <c r="W31" s="179">
        <f t="shared" si="3"/>
        <v>0</v>
      </c>
    </row>
    <row r="32" spans="1:23" ht="14.25" customHeight="1" x14ac:dyDescent="0.2">
      <c r="A32" s="173" t="s">
        <v>171</v>
      </c>
      <c r="B32" s="173" t="s">
        <v>477</v>
      </c>
      <c r="C32" s="50"/>
      <c r="D32" s="68"/>
      <c r="E32" s="68"/>
      <c r="F32" s="120"/>
      <c r="G32" s="194"/>
      <c r="H32" s="195"/>
      <c r="I32" s="195"/>
      <c r="J32" s="53"/>
      <c r="K32" s="180"/>
      <c r="L32" s="170"/>
      <c r="M32" s="170"/>
      <c r="N32" s="170"/>
      <c r="O32" s="170"/>
      <c r="P32" s="179">
        <f t="shared" si="4"/>
        <v>0</v>
      </c>
      <c r="Q32" s="170"/>
      <c r="R32" s="170"/>
      <c r="S32" s="170"/>
      <c r="T32" s="179">
        <f t="shared" si="1"/>
        <v>0</v>
      </c>
      <c r="U32" s="170"/>
      <c r="V32" s="179">
        <f t="shared" si="2"/>
        <v>0</v>
      </c>
      <c r="W32" s="179">
        <f t="shared" si="3"/>
        <v>0</v>
      </c>
    </row>
    <row r="33" spans="1:23" ht="14.25" customHeight="1" x14ac:dyDescent="0.2">
      <c r="A33" s="173" t="s">
        <v>171</v>
      </c>
      <c r="B33" s="173" t="s">
        <v>478</v>
      </c>
      <c r="C33" s="50"/>
      <c r="D33" s="68"/>
      <c r="E33" s="68"/>
      <c r="F33" s="120"/>
      <c r="G33" s="194"/>
      <c r="H33" s="195"/>
      <c r="I33" s="195"/>
      <c r="J33" s="53"/>
      <c r="K33" s="180"/>
      <c r="L33" s="170"/>
      <c r="M33" s="170"/>
      <c r="N33" s="170"/>
      <c r="O33" s="170"/>
      <c r="P33" s="179">
        <f t="shared" si="4"/>
        <v>0</v>
      </c>
      <c r="Q33" s="170"/>
      <c r="R33" s="170"/>
      <c r="S33" s="170"/>
      <c r="T33" s="179">
        <f t="shared" si="1"/>
        <v>0</v>
      </c>
      <c r="U33" s="170"/>
      <c r="V33" s="179">
        <f t="shared" si="2"/>
        <v>0</v>
      </c>
      <c r="W33" s="179">
        <f t="shared" si="3"/>
        <v>0</v>
      </c>
    </row>
    <row r="34" spans="1:23" ht="14.25" customHeight="1" x14ac:dyDescent="0.2">
      <c r="A34" s="173" t="s">
        <v>171</v>
      </c>
      <c r="B34" s="173" t="s">
        <v>479</v>
      </c>
      <c r="C34" s="50"/>
      <c r="D34" s="68"/>
      <c r="E34" s="68"/>
      <c r="F34" s="120"/>
      <c r="G34" s="194"/>
      <c r="H34" s="195"/>
      <c r="I34" s="195"/>
      <c r="J34" s="53"/>
      <c r="K34" s="180"/>
      <c r="L34" s="170"/>
      <c r="M34" s="170"/>
      <c r="N34" s="170"/>
      <c r="O34" s="170"/>
      <c r="P34" s="179">
        <f t="shared" si="4"/>
        <v>0</v>
      </c>
      <c r="Q34" s="170"/>
      <c r="R34" s="170"/>
      <c r="S34" s="170"/>
      <c r="T34" s="179">
        <f t="shared" si="1"/>
        <v>0</v>
      </c>
      <c r="U34" s="170"/>
      <c r="V34" s="179">
        <f t="shared" si="2"/>
        <v>0</v>
      </c>
      <c r="W34" s="179">
        <f t="shared" si="3"/>
        <v>0</v>
      </c>
    </row>
    <row r="35" spans="1:23" ht="14.25" customHeight="1" x14ac:dyDescent="0.2">
      <c r="A35" s="173" t="s">
        <v>171</v>
      </c>
      <c r="B35" s="173" t="s">
        <v>480</v>
      </c>
      <c r="C35" s="50"/>
      <c r="D35" s="68"/>
      <c r="E35" s="68"/>
      <c r="F35" s="120"/>
      <c r="G35" s="194"/>
      <c r="H35" s="195"/>
      <c r="I35" s="195"/>
      <c r="J35" s="53"/>
      <c r="K35" s="180"/>
      <c r="L35" s="170"/>
      <c r="M35" s="170"/>
      <c r="N35" s="170"/>
      <c r="O35" s="170"/>
      <c r="P35" s="179">
        <f t="shared" si="4"/>
        <v>0</v>
      </c>
      <c r="Q35" s="170"/>
      <c r="R35" s="170"/>
      <c r="S35" s="170"/>
      <c r="T35" s="179">
        <f t="shared" si="1"/>
        <v>0</v>
      </c>
      <c r="U35" s="170"/>
      <c r="V35" s="179">
        <f t="shared" si="2"/>
        <v>0</v>
      </c>
      <c r="W35" s="179">
        <f t="shared" si="3"/>
        <v>0</v>
      </c>
    </row>
    <row r="36" spans="1:23" ht="14.25" customHeight="1" x14ac:dyDescent="0.2">
      <c r="A36" s="173" t="s">
        <v>171</v>
      </c>
      <c r="B36" s="173" t="s">
        <v>682</v>
      </c>
      <c r="C36" s="50"/>
      <c r="D36" s="68"/>
      <c r="E36" s="68"/>
      <c r="F36" s="120"/>
      <c r="G36" s="194"/>
      <c r="H36" s="195"/>
      <c r="I36" s="195"/>
      <c r="J36" s="53"/>
      <c r="K36" s="180"/>
      <c r="L36" s="170"/>
      <c r="M36" s="170"/>
      <c r="N36" s="170"/>
      <c r="O36" s="170"/>
      <c r="P36" s="179">
        <f t="shared" si="4"/>
        <v>0</v>
      </c>
      <c r="Q36" s="170"/>
      <c r="R36" s="170"/>
      <c r="S36" s="170"/>
      <c r="T36" s="179">
        <f t="shared" si="1"/>
        <v>0</v>
      </c>
      <c r="U36" s="170"/>
      <c r="V36" s="179">
        <f t="shared" si="2"/>
        <v>0</v>
      </c>
      <c r="W36" s="179">
        <f t="shared" si="3"/>
        <v>0</v>
      </c>
    </row>
    <row r="37" spans="1:23" ht="14.25" customHeight="1" x14ac:dyDescent="0.2">
      <c r="A37" s="173" t="s">
        <v>171</v>
      </c>
      <c r="B37" s="173" t="s">
        <v>683</v>
      </c>
      <c r="C37" s="50"/>
      <c r="D37" s="68"/>
      <c r="E37" s="68"/>
      <c r="F37" s="120"/>
      <c r="G37" s="194"/>
      <c r="H37" s="195"/>
      <c r="I37" s="195"/>
      <c r="J37" s="53"/>
      <c r="K37" s="180"/>
      <c r="L37" s="170"/>
      <c r="M37" s="170"/>
      <c r="N37" s="170"/>
      <c r="O37" s="170"/>
      <c r="P37" s="179">
        <f t="shared" si="4"/>
        <v>0</v>
      </c>
      <c r="Q37" s="170"/>
      <c r="R37" s="170"/>
      <c r="S37" s="170"/>
      <c r="T37" s="179">
        <f t="shared" si="1"/>
        <v>0</v>
      </c>
      <c r="U37" s="170"/>
      <c r="V37" s="179">
        <f t="shared" si="2"/>
        <v>0</v>
      </c>
      <c r="W37" s="179">
        <f t="shared" ref="W37:W47" si="5">+T37-V37</f>
        <v>0</v>
      </c>
    </row>
    <row r="38" spans="1:23" ht="14.25" customHeight="1" x14ac:dyDescent="0.2">
      <c r="A38" s="173" t="s">
        <v>171</v>
      </c>
      <c r="B38" s="173" t="s">
        <v>684</v>
      </c>
      <c r="C38" s="50"/>
      <c r="D38" s="68"/>
      <c r="E38" s="68"/>
      <c r="F38" s="120"/>
      <c r="G38" s="194"/>
      <c r="H38" s="195"/>
      <c r="I38" s="195"/>
      <c r="J38" s="53"/>
      <c r="K38" s="180"/>
      <c r="L38" s="170"/>
      <c r="M38" s="170"/>
      <c r="N38" s="170"/>
      <c r="O38" s="170"/>
      <c r="P38" s="179">
        <f t="shared" si="4"/>
        <v>0</v>
      </c>
      <c r="Q38" s="170"/>
      <c r="R38" s="170"/>
      <c r="S38" s="170"/>
      <c r="T38" s="179">
        <f t="shared" si="1"/>
        <v>0</v>
      </c>
      <c r="U38" s="170"/>
      <c r="V38" s="179">
        <f t="shared" si="2"/>
        <v>0</v>
      </c>
      <c r="W38" s="179">
        <f t="shared" si="5"/>
        <v>0</v>
      </c>
    </row>
    <row r="39" spans="1:23" ht="14.25" customHeight="1" x14ac:dyDescent="0.2">
      <c r="A39" s="173" t="s">
        <v>171</v>
      </c>
      <c r="B39" s="173" t="s">
        <v>685</v>
      </c>
      <c r="C39" s="50"/>
      <c r="D39" s="68"/>
      <c r="E39" s="68"/>
      <c r="F39" s="120"/>
      <c r="G39" s="194"/>
      <c r="H39" s="195"/>
      <c r="I39" s="195"/>
      <c r="J39" s="53"/>
      <c r="K39" s="180"/>
      <c r="L39" s="170"/>
      <c r="M39" s="170"/>
      <c r="N39" s="170"/>
      <c r="O39" s="170"/>
      <c r="P39" s="179">
        <f t="shared" si="4"/>
        <v>0</v>
      </c>
      <c r="Q39" s="170"/>
      <c r="R39" s="170"/>
      <c r="S39" s="170"/>
      <c r="T39" s="179">
        <f t="shared" si="1"/>
        <v>0</v>
      </c>
      <c r="U39" s="170"/>
      <c r="V39" s="179">
        <f t="shared" si="2"/>
        <v>0</v>
      </c>
      <c r="W39" s="179">
        <f t="shared" si="5"/>
        <v>0</v>
      </c>
    </row>
    <row r="40" spans="1:23" ht="14.25" customHeight="1" x14ac:dyDescent="0.2">
      <c r="A40" s="173" t="s">
        <v>171</v>
      </c>
      <c r="B40" s="173" t="s">
        <v>686</v>
      </c>
      <c r="C40" s="50"/>
      <c r="D40" s="68"/>
      <c r="E40" s="68"/>
      <c r="F40" s="120"/>
      <c r="G40" s="194"/>
      <c r="H40" s="195"/>
      <c r="I40" s="195"/>
      <c r="J40" s="53"/>
      <c r="K40" s="180"/>
      <c r="L40" s="170"/>
      <c r="M40" s="170"/>
      <c r="N40" s="170"/>
      <c r="O40" s="170"/>
      <c r="P40" s="179">
        <f t="shared" si="4"/>
        <v>0</v>
      </c>
      <c r="Q40" s="170"/>
      <c r="R40" s="170"/>
      <c r="S40" s="170"/>
      <c r="T40" s="179">
        <f t="shared" si="1"/>
        <v>0</v>
      </c>
      <c r="U40" s="170"/>
      <c r="V40" s="179">
        <f t="shared" si="2"/>
        <v>0</v>
      </c>
      <c r="W40" s="179">
        <f t="shared" si="5"/>
        <v>0</v>
      </c>
    </row>
    <row r="41" spans="1:23" ht="14.25" customHeight="1" x14ac:dyDescent="0.2">
      <c r="A41" s="173" t="s">
        <v>171</v>
      </c>
      <c r="B41" s="173" t="s">
        <v>687</v>
      </c>
      <c r="C41" s="50"/>
      <c r="D41" s="68"/>
      <c r="E41" s="68"/>
      <c r="F41" s="120"/>
      <c r="G41" s="194"/>
      <c r="H41" s="195"/>
      <c r="I41" s="195"/>
      <c r="J41" s="53"/>
      <c r="K41" s="180"/>
      <c r="L41" s="170"/>
      <c r="M41" s="170"/>
      <c r="N41" s="170"/>
      <c r="O41" s="170"/>
      <c r="P41" s="179">
        <f t="shared" si="4"/>
        <v>0</v>
      </c>
      <c r="Q41" s="170"/>
      <c r="R41" s="170"/>
      <c r="S41" s="170"/>
      <c r="T41" s="179">
        <f t="shared" si="1"/>
        <v>0</v>
      </c>
      <c r="U41" s="170"/>
      <c r="V41" s="179">
        <f t="shared" si="2"/>
        <v>0</v>
      </c>
      <c r="W41" s="179">
        <f t="shared" si="5"/>
        <v>0</v>
      </c>
    </row>
    <row r="42" spans="1:23" ht="14.25" customHeight="1" x14ac:dyDescent="0.2">
      <c r="A42" s="173" t="s">
        <v>171</v>
      </c>
      <c r="B42" s="173" t="s">
        <v>688</v>
      </c>
      <c r="C42" s="50"/>
      <c r="D42" s="68"/>
      <c r="E42" s="68"/>
      <c r="F42" s="120"/>
      <c r="G42" s="194"/>
      <c r="H42" s="195"/>
      <c r="I42" s="195"/>
      <c r="J42" s="53"/>
      <c r="K42" s="180"/>
      <c r="L42" s="170"/>
      <c r="M42" s="170"/>
      <c r="N42" s="170"/>
      <c r="O42" s="170"/>
      <c r="P42" s="179">
        <f t="shared" si="4"/>
        <v>0</v>
      </c>
      <c r="Q42" s="170"/>
      <c r="R42" s="170"/>
      <c r="S42" s="170"/>
      <c r="T42" s="179">
        <f t="shared" si="1"/>
        <v>0</v>
      </c>
      <c r="U42" s="170"/>
      <c r="V42" s="179">
        <f t="shared" si="2"/>
        <v>0</v>
      </c>
      <c r="W42" s="179">
        <f t="shared" si="5"/>
        <v>0</v>
      </c>
    </row>
    <row r="43" spans="1:23" ht="14.25" customHeight="1" x14ac:dyDescent="0.2">
      <c r="A43" s="173" t="s">
        <v>171</v>
      </c>
      <c r="B43" s="173" t="s">
        <v>707</v>
      </c>
      <c r="C43" s="50"/>
      <c r="D43" s="68"/>
      <c r="E43" s="68"/>
      <c r="F43" s="120"/>
      <c r="G43" s="194"/>
      <c r="H43" s="195"/>
      <c r="I43" s="195"/>
      <c r="J43" s="53"/>
      <c r="K43" s="180"/>
      <c r="L43" s="170"/>
      <c r="M43" s="170"/>
      <c r="N43" s="170"/>
      <c r="O43" s="170"/>
      <c r="P43" s="179">
        <f t="shared" si="4"/>
        <v>0</v>
      </c>
      <c r="Q43" s="170"/>
      <c r="R43" s="170"/>
      <c r="S43" s="170"/>
      <c r="T43" s="179">
        <f t="shared" si="1"/>
        <v>0</v>
      </c>
      <c r="U43" s="170"/>
      <c r="V43" s="179">
        <f t="shared" si="2"/>
        <v>0</v>
      </c>
      <c r="W43" s="179">
        <f t="shared" si="5"/>
        <v>0</v>
      </c>
    </row>
    <row r="44" spans="1:23" ht="14.25" customHeight="1" x14ac:dyDescent="0.2">
      <c r="A44" s="173" t="s">
        <v>171</v>
      </c>
      <c r="B44" s="173" t="s">
        <v>708</v>
      </c>
      <c r="C44" s="50"/>
      <c r="D44" s="68"/>
      <c r="E44" s="68"/>
      <c r="F44" s="120"/>
      <c r="G44" s="194"/>
      <c r="H44" s="195"/>
      <c r="I44" s="195"/>
      <c r="J44" s="53"/>
      <c r="K44" s="180"/>
      <c r="L44" s="170"/>
      <c r="M44" s="170"/>
      <c r="N44" s="170"/>
      <c r="O44" s="170"/>
      <c r="P44" s="179">
        <f t="shared" si="4"/>
        <v>0</v>
      </c>
      <c r="Q44" s="170"/>
      <c r="R44" s="170"/>
      <c r="S44" s="170"/>
      <c r="T44" s="179">
        <f t="shared" si="1"/>
        <v>0</v>
      </c>
      <c r="U44" s="170"/>
      <c r="V44" s="179">
        <f t="shared" si="2"/>
        <v>0</v>
      </c>
      <c r="W44" s="179">
        <f t="shared" si="5"/>
        <v>0</v>
      </c>
    </row>
    <row r="45" spans="1:23" ht="14.25" customHeight="1" x14ac:dyDescent="0.2">
      <c r="A45" s="173" t="s">
        <v>171</v>
      </c>
      <c r="B45" s="173" t="s">
        <v>709</v>
      </c>
      <c r="C45" s="50"/>
      <c r="D45" s="68"/>
      <c r="E45" s="68"/>
      <c r="F45" s="120"/>
      <c r="G45" s="194"/>
      <c r="H45" s="195"/>
      <c r="I45" s="195"/>
      <c r="J45" s="53"/>
      <c r="K45" s="180"/>
      <c r="L45" s="170"/>
      <c r="M45" s="170"/>
      <c r="N45" s="170"/>
      <c r="O45" s="170"/>
      <c r="P45" s="179">
        <f t="shared" si="4"/>
        <v>0</v>
      </c>
      <c r="Q45" s="170"/>
      <c r="R45" s="170"/>
      <c r="S45" s="170"/>
      <c r="T45" s="179">
        <f t="shared" si="1"/>
        <v>0</v>
      </c>
      <c r="U45" s="170"/>
      <c r="V45" s="179">
        <f t="shared" si="2"/>
        <v>0</v>
      </c>
      <c r="W45" s="179">
        <f t="shared" si="5"/>
        <v>0</v>
      </c>
    </row>
    <row r="46" spans="1:23" ht="14.25" customHeight="1" x14ac:dyDescent="0.2">
      <c r="A46" s="173" t="s">
        <v>171</v>
      </c>
      <c r="B46" s="173" t="s">
        <v>710</v>
      </c>
      <c r="C46" s="50"/>
      <c r="D46" s="68"/>
      <c r="E46" s="68"/>
      <c r="F46" s="120"/>
      <c r="G46" s="194"/>
      <c r="H46" s="195"/>
      <c r="I46" s="195"/>
      <c r="J46" s="53"/>
      <c r="K46" s="180"/>
      <c r="L46" s="170"/>
      <c r="M46" s="170"/>
      <c r="N46" s="170"/>
      <c r="O46" s="170"/>
      <c r="P46" s="179">
        <f t="shared" si="4"/>
        <v>0</v>
      </c>
      <c r="Q46" s="170"/>
      <c r="R46" s="170"/>
      <c r="S46" s="170"/>
      <c r="T46" s="179">
        <f t="shared" si="1"/>
        <v>0</v>
      </c>
      <c r="U46" s="170"/>
      <c r="V46" s="179">
        <f t="shared" si="2"/>
        <v>0</v>
      </c>
      <c r="W46" s="179">
        <f t="shared" si="5"/>
        <v>0</v>
      </c>
    </row>
    <row r="47" spans="1:23" ht="14.25" customHeight="1" x14ac:dyDescent="0.2">
      <c r="A47" s="173" t="s">
        <v>171</v>
      </c>
      <c r="B47" s="173" t="s">
        <v>711</v>
      </c>
      <c r="C47" s="50"/>
      <c r="D47" s="68"/>
      <c r="E47" s="68"/>
      <c r="F47" s="120"/>
      <c r="G47" s="194"/>
      <c r="H47" s="195"/>
      <c r="I47" s="195"/>
      <c r="J47" s="53"/>
      <c r="K47" s="180"/>
      <c r="L47" s="170"/>
      <c r="M47" s="170"/>
      <c r="N47" s="170"/>
      <c r="O47" s="170"/>
      <c r="P47" s="179">
        <f t="shared" si="4"/>
        <v>0</v>
      </c>
      <c r="Q47" s="170"/>
      <c r="R47" s="170"/>
      <c r="S47" s="170"/>
      <c r="T47" s="179">
        <f t="shared" si="1"/>
        <v>0</v>
      </c>
      <c r="U47" s="170"/>
      <c r="V47" s="179">
        <f t="shared" si="2"/>
        <v>0</v>
      </c>
      <c r="W47" s="179">
        <f t="shared" si="5"/>
        <v>0</v>
      </c>
    </row>
    <row r="48" spans="1:23" ht="14.25" customHeight="1" x14ac:dyDescent="0.2">
      <c r="A48" s="173" t="s">
        <v>171</v>
      </c>
      <c r="B48" s="173" t="s">
        <v>768</v>
      </c>
      <c r="C48" s="50"/>
      <c r="D48" s="68"/>
      <c r="E48" s="68"/>
      <c r="F48" s="49"/>
      <c r="G48" s="194"/>
      <c r="H48" s="195"/>
      <c r="I48" s="195"/>
      <c r="J48" s="53"/>
      <c r="K48" s="180"/>
      <c r="L48" s="170"/>
      <c r="M48" s="170"/>
      <c r="N48" s="170"/>
      <c r="O48" s="170"/>
      <c r="P48" s="179">
        <f t="shared" si="4"/>
        <v>0</v>
      </c>
      <c r="Q48" s="170"/>
      <c r="R48" s="170"/>
      <c r="S48" s="170"/>
      <c r="T48" s="179">
        <f t="shared" si="1"/>
        <v>0</v>
      </c>
      <c r="U48" s="170"/>
      <c r="V48" s="179">
        <f t="shared" si="2"/>
        <v>0</v>
      </c>
      <c r="W48" s="179">
        <f t="shared" si="3"/>
        <v>0</v>
      </c>
    </row>
    <row r="49" spans="1:23" ht="14.25" customHeight="1" x14ac:dyDescent="0.2">
      <c r="A49" s="173" t="s">
        <v>171</v>
      </c>
      <c r="B49" s="173" t="s">
        <v>769</v>
      </c>
      <c r="C49" s="50"/>
      <c r="D49" s="68"/>
      <c r="E49" s="68"/>
      <c r="F49" s="49"/>
      <c r="G49" s="194"/>
      <c r="H49" s="195"/>
      <c r="I49" s="195"/>
      <c r="J49" s="53"/>
      <c r="K49" s="180"/>
      <c r="L49" s="170"/>
      <c r="M49" s="170"/>
      <c r="N49" s="170"/>
      <c r="O49" s="170"/>
      <c r="P49" s="179">
        <f t="shared" si="4"/>
        <v>0</v>
      </c>
      <c r="Q49" s="170"/>
      <c r="R49" s="170"/>
      <c r="S49" s="170"/>
      <c r="T49" s="179">
        <f t="shared" si="1"/>
        <v>0</v>
      </c>
      <c r="U49" s="170"/>
      <c r="V49" s="179">
        <f t="shared" si="2"/>
        <v>0</v>
      </c>
      <c r="W49" s="179">
        <f t="shared" si="3"/>
        <v>0</v>
      </c>
    </row>
    <row r="50" spans="1:23" ht="14.25" customHeight="1" x14ac:dyDescent="0.2">
      <c r="A50" s="173" t="s">
        <v>171</v>
      </c>
      <c r="B50" s="173" t="s">
        <v>770</v>
      </c>
      <c r="C50" s="50"/>
      <c r="D50" s="68"/>
      <c r="E50" s="68"/>
      <c r="F50" s="49"/>
      <c r="G50" s="194"/>
      <c r="H50" s="195"/>
      <c r="I50" s="195"/>
      <c r="J50" s="53"/>
      <c r="K50" s="180"/>
      <c r="L50" s="170"/>
      <c r="M50" s="170"/>
      <c r="N50" s="170"/>
      <c r="O50" s="170"/>
      <c r="P50" s="179">
        <f t="shared" si="4"/>
        <v>0</v>
      </c>
      <c r="Q50" s="170"/>
      <c r="R50" s="170"/>
      <c r="S50" s="170"/>
      <c r="T50" s="179">
        <f t="shared" si="1"/>
        <v>0</v>
      </c>
      <c r="U50" s="170"/>
      <c r="V50" s="179">
        <f t="shared" si="2"/>
        <v>0</v>
      </c>
      <c r="W50" s="179">
        <f t="shared" si="3"/>
        <v>0</v>
      </c>
    </row>
    <row r="51" spans="1:23" ht="14.25" customHeight="1" x14ac:dyDescent="0.2">
      <c r="A51" s="173" t="s">
        <v>171</v>
      </c>
      <c r="B51" s="173" t="s">
        <v>771</v>
      </c>
      <c r="C51" s="50"/>
      <c r="D51" s="68"/>
      <c r="E51" s="68"/>
      <c r="F51" s="49"/>
      <c r="G51" s="194"/>
      <c r="H51" s="195"/>
      <c r="I51" s="195"/>
      <c r="J51" s="53"/>
      <c r="K51" s="180"/>
      <c r="L51" s="170"/>
      <c r="M51" s="170"/>
      <c r="N51" s="170"/>
      <c r="O51" s="170"/>
      <c r="P51" s="179">
        <f t="shared" si="4"/>
        <v>0</v>
      </c>
      <c r="Q51" s="170"/>
      <c r="R51" s="170"/>
      <c r="S51" s="170"/>
      <c r="T51" s="179">
        <f t="shared" si="1"/>
        <v>0</v>
      </c>
      <c r="U51" s="170"/>
      <c r="V51" s="179">
        <f t="shared" si="2"/>
        <v>0</v>
      </c>
      <c r="W51" s="179">
        <f t="shared" si="3"/>
        <v>0</v>
      </c>
    </row>
    <row r="52" spans="1:23" ht="14.25" customHeight="1" x14ac:dyDescent="0.2">
      <c r="A52" s="173" t="s">
        <v>171</v>
      </c>
      <c r="B52" s="173" t="s">
        <v>772</v>
      </c>
      <c r="C52" s="50"/>
      <c r="D52" s="68"/>
      <c r="E52" s="68"/>
      <c r="F52" s="49"/>
      <c r="G52" s="194"/>
      <c r="H52" s="195"/>
      <c r="I52" s="195"/>
      <c r="J52" s="53"/>
      <c r="K52" s="180"/>
      <c r="L52" s="170"/>
      <c r="M52" s="170"/>
      <c r="N52" s="170"/>
      <c r="O52" s="170"/>
      <c r="P52" s="179">
        <f t="shared" si="4"/>
        <v>0</v>
      </c>
      <c r="Q52" s="170"/>
      <c r="R52" s="170"/>
      <c r="S52" s="170"/>
      <c r="T52" s="179">
        <f t="shared" si="1"/>
        <v>0</v>
      </c>
      <c r="U52" s="170"/>
      <c r="V52" s="179">
        <f t="shared" si="2"/>
        <v>0</v>
      </c>
      <c r="W52" s="179">
        <f t="shared" si="3"/>
        <v>0</v>
      </c>
    </row>
    <row r="53" spans="1:23" ht="14.25" customHeight="1" x14ac:dyDescent="0.2">
      <c r="A53" s="173" t="s">
        <v>171</v>
      </c>
      <c r="B53" s="173" t="s">
        <v>773</v>
      </c>
      <c r="C53" s="50"/>
      <c r="D53" s="68"/>
      <c r="E53" s="68"/>
      <c r="F53" s="49"/>
      <c r="G53" s="194"/>
      <c r="H53" s="195"/>
      <c r="I53" s="195"/>
      <c r="J53" s="53"/>
      <c r="K53" s="180"/>
      <c r="L53" s="170"/>
      <c r="M53" s="170"/>
      <c r="N53" s="170"/>
      <c r="O53" s="170"/>
      <c r="P53" s="179">
        <f t="shared" si="4"/>
        <v>0</v>
      </c>
      <c r="Q53" s="170"/>
      <c r="R53" s="170"/>
      <c r="S53" s="170"/>
      <c r="T53" s="179">
        <f t="shared" si="1"/>
        <v>0</v>
      </c>
      <c r="U53" s="170"/>
      <c r="V53" s="179">
        <f t="shared" si="2"/>
        <v>0</v>
      </c>
      <c r="W53" s="179">
        <f t="shared" si="3"/>
        <v>0</v>
      </c>
    </row>
    <row r="54" spans="1:23" ht="14.25" customHeight="1" x14ac:dyDescent="0.2">
      <c r="A54" s="173" t="s">
        <v>171</v>
      </c>
      <c r="B54" s="173" t="s">
        <v>774</v>
      </c>
      <c r="C54" s="50"/>
      <c r="D54" s="68"/>
      <c r="E54" s="68"/>
      <c r="F54" s="49"/>
      <c r="G54" s="194"/>
      <c r="H54" s="195"/>
      <c r="I54" s="195"/>
      <c r="J54" s="53"/>
      <c r="K54" s="180"/>
      <c r="L54" s="170"/>
      <c r="M54" s="170"/>
      <c r="N54" s="170"/>
      <c r="O54" s="170"/>
      <c r="P54" s="179">
        <f t="shared" si="4"/>
        <v>0</v>
      </c>
      <c r="Q54" s="170"/>
      <c r="R54" s="170"/>
      <c r="S54" s="170"/>
      <c r="T54" s="179">
        <f t="shared" si="1"/>
        <v>0</v>
      </c>
      <c r="U54" s="170"/>
      <c r="V54" s="179">
        <f t="shared" si="2"/>
        <v>0</v>
      </c>
      <c r="W54" s="179">
        <f>+T54-V54</f>
        <v>0</v>
      </c>
    </row>
    <row r="55" spans="1:23" ht="14.25" customHeight="1" x14ac:dyDescent="0.2">
      <c r="A55" s="173" t="s">
        <v>171</v>
      </c>
      <c r="B55" s="173" t="s">
        <v>775</v>
      </c>
      <c r="C55" s="50"/>
      <c r="D55" s="68"/>
      <c r="E55" s="68"/>
      <c r="F55" s="49"/>
      <c r="G55" s="194"/>
      <c r="H55" s="195"/>
      <c r="I55" s="195"/>
      <c r="J55" s="53"/>
      <c r="K55" s="180"/>
      <c r="L55" s="170"/>
      <c r="M55" s="170"/>
      <c r="N55" s="170"/>
      <c r="O55" s="170"/>
      <c r="P55" s="179">
        <f t="shared" si="4"/>
        <v>0</v>
      </c>
      <c r="Q55" s="170"/>
      <c r="R55" s="170"/>
      <c r="S55" s="170"/>
      <c r="T55" s="179">
        <f t="shared" si="1"/>
        <v>0</v>
      </c>
      <c r="U55" s="170"/>
      <c r="V55" s="179">
        <f t="shared" si="2"/>
        <v>0</v>
      </c>
      <c r="W55" s="179">
        <f>+T55-V55</f>
        <v>0</v>
      </c>
    </row>
    <row r="56" spans="1:23" ht="14.25" customHeight="1" x14ac:dyDescent="0.2">
      <c r="A56" s="173" t="s">
        <v>171</v>
      </c>
      <c r="B56" s="173" t="s">
        <v>776</v>
      </c>
      <c r="C56" s="50"/>
      <c r="D56" s="68"/>
      <c r="E56" s="68"/>
      <c r="F56" s="49"/>
      <c r="G56" s="194"/>
      <c r="H56" s="195"/>
      <c r="I56" s="195"/>
      <c r="J56" s="53"/>
      <c r="K56" s="180"/>
      <c r="L56" s="170"/>
      <c r="M56" s="170"/>
      <c r="N56" s="170"/>
      <c r="O56" s="170"/>
      <c r="P56" s="179">
        <f t="shared" si="4"/>
        <v>0</v>
      </c>
      <c r="Q56" s="170"/>
      <c r="R56" s="170"/>
      <c r="S56" s="170"/>
      <c r="T56" s="179">
        <f t="shared" si="1"/>
        <v>0</v>
      </c>
      <c r="U56" s="170"/>
      <c r="V56" s="179">
        <f t="shared" si="2"/>
        <v>0</v>
      </c>
      <c r="W56" s="179">
        <f>+T56-V56</f>
        <v>0</v>
      </c>
    </row>
    <row r="57" spans="1:23" ht="14.25" customHeight="1" x14ac:dyDescent="0.2">
      <c r="A57" s="173" t="s">
        <v>171</v>
      </c>
      <c r="B57" s="173" t="s">
        <v>777</v>
      </c>
      <c r="C57" s="50"/>
      <c r="D57" s="68"/>
      <c r="E57" s="68"/>
      <c r="F57" s="49"/>
      <c r="G57" s="194"/>
      <c r="H57" s="195"/>
      <c r="I57" s="195"/>
      <c r="J57" s="53"/>
      <c r="K57" s="180"/>
      <c r="L57" s="170"/>
      <c r="M57" s="170"/>
      <c r="N57" s="170"/>
      <c r="O57" s="170"/>
      <c r="P57" s="179">
        <f t="shared" si="4"/>
        <v>0</v>
      </c>
      <c r="Q57" s="170"/>
      <c r="R57" s="170"/>
      <c r="S57" s="170"/>
      <c r="T57" s="179">
        <f t="shared" si="1"/>
        <v>0</v>
      </c>
      <c r="U57" s="170"/>
      <c r="V57" s="179">
        <f t="shared" si="2"/>
        <v>0</v>
      </c>
      <c r="W57" s="179">
        <f>+T57-V57</f>
        <v>0</v>
      </c>
    </row>
    <row r="58" spans="1:23" ht="14.25" customHeight="1" x14ac:dyDescent="0.2">
      <c r="A58" s="173" t="s">
        <v>171</v>
      </c>
      <c r="B58" s="173" t="s">
        <v>778</v>
      </c>
      <c r="C58" s="50"/>
      <c r="D58" s="68"/>
      <c r="E58" s="68"/>
      <c r="F58" s="49"/>
      <c r="G58" s="194"/>
      <c r="H58" s="195"/>
      <c r="I58" s="195"/>
      <c r="J58" s="53"/>
      <c r="K58" s="180"/>
      <c r="L58" s="170"/>
      <c r="M58" s="170"/>
      <c r="N58" s="170"/>
      <c r="O58" s="170"/>
      <c r="P58" s="179">
        <f>IF(L58&gt;0,K58*L58/100,L58)-M58-N58-O58</f>
        <v>0</v>
      </c>
      <c r="Q58" s="170"/>
      <c r="R58" s="170"/>
      <c r="S58" s="170"/>
      <c r="T58" s="179">
        <f t="shared" si="1"/>
        <v>0</v>
      </c>
      <c r="U58" s="170"/>
      <c r="V58" s="179">
        <f t="shared" si="2"/>
        <v>0</v>
      </c>
      <c r="W58" s="179">
        <f>+T58-V58</f>
        <v>0</v>
      </c>
    </row>
    <row r="59" spans="1:23" x14ac:dyDescent="0.2">
      <c r="A59" s="49"/>
      <c r="B59" s="49"/>
      <c r="C59" s="49"/>
      <c r="D59" s="49"/>
      <c r="E59" s="49"/>
      <c r="F59" s="49"/>
      <c r="G59" s="49"/>
      <c r="H59" s="49"/>
    </row>
    <row r="60" spans="1:23" x14ac:dyDescent="0.2">
      <c r="A60" s="49"/>
      <c r="B60" s="49"/>
      <c r="C60" s="49"/>
      <c r="D60" s="49"/>
      <c r="E60" s="49"/>
      <c r="F60" s="49"/>
      <c r="G60" s="69" t="s">
        <v>550</v>
      </c>
      <c r="H60" s="49"/>
    </row>
    <row r="61" spans="1:23" x14ac:dyDescent="0.2">
      <c r="A61" s="49"/>
      <c r="B61" s="49"/>
      <c r="C61" s="49"/>
      <c r="D61" s="49"/>
      <c r="E61" s="49"/>
      <c r="F61" s="49"/>
      <c r="G61" s="69" t="s">
        <v>292</v>
      </c>
      <c r="H61" s="49"/>
    </row>
    <row r="62" spans="1:23" x14ac:dyDescent="0.2">
      <c r="A62" s="49"/>
      <c r="B62" s="49"/>
      <c r="C62" s="49"/>
      <c r="D62" s="49"/>
      <c r="E62" s="49"/>
      <c r="F62" s="49"/>
      <c r="G62" s="49"/>
      <c r="H62" s="49"/>
    </row>
    <row r="63" spans="1:23" x14ac:dyDescent="0.2">
      <c r="A63" s="49"/>
      <c r="B63" s="49"/>
      <c r="C63" s="49"/>
      <c r="D63" s="49"/>
      <c r="E63" s="49"/>
      <c r="F63" s="49"/>
      <c r="G63" s="49"/>
      <c r="H63" s="49"/>
    </row>
    <row r="64" spans="1:23" x14ac:dyDescent="0.2">
      <c r="A64" s="49"/>
      <c r="B64" s="49"/>
      <c r="C64" s="49"/>
      <c r="D64" s="49"/>
      <c r="E64" s="49"/>
      <c r="F64" s="49"/>
      <c r="G64" s="49"/>
      <c r="H64" s="49"/>
    </row>
    <row r="65" spans="1:11" x14ac:dyDescent="0.2">
      <c r="A65" s="49"/>
      <c r="B65" s="49"/>
      <c r="C65" s="49"/>
      <c r="D65" s="49"/>
      <c r="E65" s="49"/>
      <c r="F65" s="49"/>
      <c r="G65" s="49"/>
      <c r="H65" s="49"/>
    </row>
    <row r="66" spans="1:11" x14ac:dyDescent="0.2">
      <c r="A66" s="49"/>
      <c r="B66" s="49"/>
      <c r="C66" s="49"/>
      <c r="D66" s="49"/>
      <c r="E66" s="49"/>
      <c r="F66" s="49"/>
      <c r="G66" s="49"/>
      <c r="H66" s="49"/>
      <c r="K66" s="45"/>
    </row>
    <row r="67" spans="1:11" x14ac:dyDescent="0.2">
      <c r="A67" s="49"/>
      <c r="B67" s="49"/>
      <c r="C67" s="49"/>
      <c r="D67" s="49"/>
      <c r="E67" s="49"/>
      <c r="F67" s="49"/>
      <c r="G67" s="49"/>
      <c r="H67" s="49"/>
    </row>
    <row r="68" spans="1:11" x14ac:dyDescent="0.2">
      <c r="A68" s="49"/>
      <c r="B68" s="49"/>
      <c r="C68" s="49"/>
      <c r="D68" s="49"/>
      <c r="E68" s="49"/>
      <c r="F68" s="49"/>
      <c r="G68" s="49"/>
      <c r="H68" s="49"/>
    </row>
  </sheetData>
  <mergeCells count="1">
    <mergeCell ref="T9:U12"/>
  </mergeCells>
  <dataValidations count="1">
    <dataValidation type="list" operator="equal" allowBlank="1" showInputMessage="1" showErrorMessage="1" sqref="G23:G58">
      <formula1>"1"</formula1>
    </dataValidation>
  </dataValidations>
  <pageMargins left="0.70866141732283472" right="0.51181102362204722" top="0.39370078740157483" bottom="0.11811023622047245" header="0.31496062992125984" footer="0.19685039370078741"/>
  <pageSetup paperSize="9" scale="5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F19"/>
  <sheetViews>
    <sheetView workbookViewId="0">
      <selection activeCell="D7" sqref="D7"/>
    </sheetView>
  </sheetViews>
  <sheetFormatPr defaultRowHeight="12.75" x14ac:dyDescent="0.2"/>
  <cols>
    <col min="1" max="1" width="16.85546875" style="6" bestFit="1" customWidth="1"/>
    <col min="2" max="2" width="15.42578125" style="6" bestFit="1" customWidth="1"/>
    <col min="3" max="3" width="15.42578125" style="6" customWidth="1"/>
    <col min="4" max="4" width="15" style="6" bestFit="1" customWidth="1"/>
    <col min="5" max="5" width="10.5703125" style="6" bestFit="1" customWidth="1"/>
    <col min="6" max="6" width="14" bestFit="1" customWidth="1"/>
  </cols>
  <sheetData>
    <row r="1" spans="1:6" x14ac:dyDescent="0.2">
      <c r="A1" s="5" t="s">
        <v>75</v>
      </c>
      <c r="B1" s="5" t="s">
        <v>76</v>
      </c>
      <c r="C1" s="5" t="s">
        <v>115</v>
      </c>
      <c r="D1" s="5" t="s">
        <v>114</v>
      </c>
      <c r="E1" s="5" t="s">
        <v>113</v>
      </c>
      <c r="F1" s="1"/>
    </row>
    <row r="2" spans="1:6" x14ac:dyDescent="0.2">
      <c r="A2" s="6">
        <v>265</v>
      </c>
      <c r="B2" t="s">
        <v>412</v>
      </c>
      <c r="C2" s="6">
        <v>1</v>
      </c>
      <c r="D2" s="6">
        <v>1</v>
      </c>
      <c r="E2" s="6">
        <v>0</v>
      </c>
    </row>
    <row r="3" spans="1:6" x14ac:dyDescent="0.2">
      <c r="A3" s="6">
        <v>265</v>
      </c>
      <c r="B3" s="19" t="s">
        <v>471</v>
      </c>
      <c r="C3" s="6">
        <v>1</v>
      </c>
      <c r="D3" s="6">
        <v>1</v>
      </c>
      <c r="E3" s="6">
        <v>0</v>
      </c>
    </row>
    <row r="4" spans="1:6" x14ac:dyDescent="0.2">
      <c r="A4" s="6">
        <v>265</v>
      </c>
      <c r="B4" s="19" t="s">
        <v>503</v>
      </c>
      <c r="C4" s="6">
        <v>2</v>
      </c>
      <c r="D4" s="6">
        <v>0</v>
      </c>
      <c r="E4" s="6">
        <v>0</v>
      </c>
    </row>
    <row r="5" spans="1:6" x14ac:dyDescent="0.2">
      <c r="A5" s="6">
        <v>266</v>
      </c>
      <c r="B5" t="s">
        <v>412</v>
      </c>
      <c r="C5" s="6">
        <v>1</v>
      </c>
      <c r="D5" s="6">
        <v>1</v>
      </c>
      <c r="E5" s="6">
        <v>0</v>
      </c>
    </row>
    <row r="6" spans="1:6" x14ac:dyDescent="0.2">
      <c r="A6" s="6">
        <v>266</v>
      </c>
      <c r="B6" s="19" t="s">
        <v>471</v>
      </c>
      <c r="C6" s="6">
        <v>1</v>
      </c>
      <c r="D6" s="6">
        <v>1</v>
      </c>
      <c r="E6" s="6">
        <v>0</v>
      </c>
    </row>
    <row r="7" spans="1:6" x14ac:dyDescent="0.2">
      <c r="A7" s="6">
        <v>266</v>
      </c>
      <c r="B7" s="19" t="s">
        <v>503</v>
      </c>
      <c r="C7" s="6">
        <v>2</v>
      </c>
      <c r="D7" s="6">
        <v>0</v>
      </c>
      <c r="E7" s="6">
        <v>0</v>
      </c>
    </row>
    <row r="8" spans="1:6" x14ac:dyDescent="0.2">
      <c r="A8" s="6">
        <v>405</v>
      </c>
      <c r="B8" t="s">
        <v>412</v>
      </c>
      <c r="C8" s="6">
        <v>1</v>
      </c>
      <c r="D8" s="6">
        <v>1</v>
      </c>
      <c r="E8" s="6">
        <v>0</v>
      </c>
    </row>
    <row r="9" spans="1:6" x14ac:dyDescent="0.2">
      <c r="A9" s="6">
        <v>405</v>
      </c>
      <c r="B9" s="19" t="s">
        <v>471</v>
      </c>
      <c r="C9" s="6">
        <v>1</v>
      </c>
      <c r="D9" s="6">
        <v>0</v>
      </c>
      <c r="E9" s="6">
        <v>0</v>
      </c>
    </row>
    <row r="10" spans="1:6" x14ac:dyDescent="0.2">
      <c r="A10" s="6">
        <v>405</v>
      </c>
      <c r="B10" s="19" t="s">
        <v>503</v>
      </c>
      <c r="C10" s="6">
        <v>2</v>
      </c>
      <c r="D10" s="6">
        <v>1</v>
      </c>
      <c r="E10" s="6">
        <v>0</v>
      </c>
    </row>
    <row r="11" spans="1:6" x14ac:dyDescent="0.2">
      <c r="B11"/>
    </row>
    <row r="12" spans="1:6" x14ac:dyDescent="0.2">
      <c r="B12" s="19"/>
    </row>
    <row r="13" spans="1:6" x14ac:dyDescent="0.2">
      <c r="B13" s="19"/>
    </row>
    <row r="14" spans="1:6" x14ac:dyDescent="0.2">
      <c r="B14" s="19"/>
    </row>
    <row r="15" spans="1:6" x14ac:dyDescent="0.2">
      <c r="B15"/>
    </row>
    <row r="16" spans="1:6" x14ac:dyDescent="0.2">
      <c r="B16" s="19"/>
    </row>
    <row r="17" spans="2:2" x14ac:dyDescent="0.2">
      <c r="B17" s="19"/>
    </row>
    <row r="18" spans="2:2" x14ac:dyDescent="0.2">
      <c r="B18" s="19"/>
    </row>
    <row r="19" spans="2:2" x14ac:dyDescent="0.2">
      <c r="B19"/>
    </row>
  </sheetData>
  <phoneticPr fontId="4"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ivaOriginalContentType xmlns="377c6ae9-d988-4a66-9031-ad40dfa6cca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66C94751DEA34F821B07F21746D5DA" ma:contentTypeVersion="2" ma:contentTypeDescription="Create a new document." ma:contentTypeScope="" ma:versionID="d477698c72ddb0c31b4fbed79642ff1b">
  <xsd:schema xmlns:xsd="http://www.w3.org/2001/XMLSchema" xmlns:xs="http://www.w3.org/2001/XMLSchema" xmlns:p="http://schemas.microsoft.com/office/2006/metadata/properties" xmlns:ns1="http://schemas.microsoft.com/sharepoint/v3" xmlns:ns2="377c6ae9-d988-4a66-9031-ad40dfa6ccaa" targetNamespace="http://schemas.microsoft.com/office/2006/metadata/properties" ma:root="true" ma:fieldsID="d1ee0fd763d379de7b98c7f97db3980b" ns1:_="" ns2:_="">
    <xsd:import namespace="http://schemas.microsoft.com/sharepoint/v3"/>
    <xsd:import namespace="377c6ae9-d988-4a66-9031-ad40dfa6ccaa"/>
    <xsd:element name="properties">
      <xsd:complexType>
        <xsd:sequence>
          <xsd:element name="documentManagement">
            <xsd:complexType>
              <xsd:all>
                <xsd:element ref="ns1:PublishingStartDate" minOccurs="0"/>
                <xsd:element ref="ns1:PublishingExpirationDate" minOccurs="0"/>
                <xsd:element ref="ns2:FivaOriginalCont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7c6ae9-d988-4a66-9031-ad40dfa6ccaa" elementFormDefault="qualified">
    <xsd:import namespace="http://schemas.microsoft.com/office/2006/documentManagement/types"/>
    <xsd:import namespace="http://schemas.microsoft.com/office/infopath/2007/PartnerControls"/>
    <xsd:element name="FivaOriginalContentType" ma:index="10" nillable="true" ma:displayName="FivaOriginalContentType" ma:internalName="FivaOriginalContentType7">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86D26F-4D8A-4FD4-ACA6-68D71FBE3FBB}">
  <ds:schemaRefs>
    <ds:schemaRef ds:uri="http://schemas.microsoft.com/sharepoint/v3"/>
    <ds:schemaRef ds:uri="http://purl.org/dc/terms/"/>
    <ds:schemaRef ds:uri="http://schemas.openxmlformats.org/package/2006/metadata/core-properties"/>
    <ds:schemaRef ds:uri="http://purl.org/dc/dcmitype/"/>
    <ds:schemaRef ds:uri="377c6ae9-d988-4a66-9031-ad40dfa6ccaa"/>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E20FC48-3F0E-441C-BDEB-430AC9634E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77c6ae9-d988-4a66-9031-ad40dfa6c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59D042-B46B-4821-AF35-BD2FFA12D1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7</vt:i4>
      </vt:variant>
      <vt:variant>
        <vt:lpstr>Nimetyt alueet</vt:lpstr>
      </vt:variant>
      <vt:variant>
        <vt:i4>33</vt:i4>
      </vt:variant>
    </vt:vector>
  </HeadingPairs>
  <TitlesOfParts>
    <vt:vector size="40" baseType="lpstr">
      <vt:lpstr>Ohje</vt:lpstr>
      <vt:lpstr>Manual_r</vt:lpstr>
      <vt:lpstr>Manual_e</vt:lpstr>
      <vt:lpstr>Yleistiedot</vt:lpstr>
      <vt:lpstr>RVA1</vt:lpstr>
      <vt:lpstr>RVA2</vt:lpstr>
      <vt:lpstr>InputErrors</vt:lpstr>
      <vt:lpstr>Astyypit</vt:lpstr>
      <vt:lpstr>CheckCriteria</vt:lpstr>
      <vt:lpstr>CheckItem</vt:lpstr>
      <vt:lpstr>EiRaportoitavaa</vt:lpstr>
      <vt:lpstr>Header</vt:lpstr>
      <vt:lpstr>Kielet</vt:lpstr>
      <vt:lpstr>Kaannokset!Poimi</vt:lpstr>
      <vt:lpstr>TarkistusAjo!Poimi</vt:lpstr>
      <vt:lpstr>Raportoija</vt:lpstr>
      <vt:lpstr>RaportoijanNimi</vt:lpstr>
      <vt:lpstr>RaportoijanPuhelin</vt:lpstr>
      <vt:lpstr>RaportoijanSPostiOsoite</vt:lpstr>
      <vt:lpstr>Raportointijaksonpituus</vt:lpstr>
      <vt:lpstr>Raportointipvm</vt:lpstr>
      <vt:lpstr>Raportointivaluutta</vt:lpstr>
      <vt:lpstr>RPISTatus</vt:lpstr>
      <vt:lpstr>sp_Filename</vt:lpstr>
      <vt:lpstr>sp_Language</vt:lpstr>
      <vt:lpstr>Systeemitunnus</vt:lpstr>
      <vt:lpstr>TableTitleRow</vt:lpstr>
      <vt:lpstr>Tapahtumakoodi</vt:lpstr>
      <vt:lpstr>Tiedonajankohta</vt:lpstr>
      <vt:lpstr>TiedonajankohtaOld</vt:lpstr>
      <vt:lpstr>Tiedonantajataso</vt:lpstr>
      <vt:lpstr>Tiedonvastaanottaja</vt:lpstr>
      <vt:lpstr>Toimitusosoite</vt:lpstr>
      <vt:lpstr>Manual_e!Tulostusalue</vt:lpstr>
      <vt:lpstr>Manual_r!Tulostusalue</vt:lpstr>
      <vt:lpstr>Ohje!Tulostusalue</vt:lpstr>
      <vt:lpstr>'RVA1'!Tulostusalue</vt:lpstr>
      <vt:lpstr>'RVA2'!Tulostusalue</vt:lpstr>
      <vt:lpstr>YksilointitunnuksenTyyppi</vt:lpstr>
      <vt:lpstr>Yksilointitunnus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RV-tiedonkeruutyökirja</dc:title>
  <dc:subject>RAHOITUS- JA VAKUUTUSRYHMITTYMÄN VAKAVARAISUUS</dc:subject>
  <dc:creator/>
  <cp:keywords/>
  <dc:description>Finanssivalvonta / versio 1.0.5 (17.12.2014)</dc:description>
  <cp:lastModifiedBy/>
  <cp:lastPrinted>2009-11-27T08:44:50Z</cp:lastPrinted>
  <dcterms:created xsi:type="dcterms:W3CDTF">1999-06-17T08:31:06Z</dcterms:created>
  <dcterms:modified xsi:type="dcterms:W3CDTF">2019-01-14T07:07:52Z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0x010100F666C94751DEA34F821B07F21746D5DA</vt:lpwstr>
  </property>
  <property fmtid="{D5CDD505-2E9C-101B-9397-08002B2CF9AE}" pid="3" name="_dlc_DocIdItemGuid">
    <vt:lpwstr>a22a8a04-88a0-4709-8339-7adedaa2bffe</vt:lpwstr>
  </property>
  <property fmtid="{D5CDD505-2E9C-101B-9397-08002B2CF9AE}" pid="4" name="RestrictionEscbSensitivity">
    <vt:lpwstr/>
  </property>
  <property fmtid="{D5CDD505-2E9C-101B-9397-08002B2CF9AE}" pid="5" name="FivaOriginalContentType">
    <vt:lpwstr/>
  </property>
  <property fmtid="{D5CDD505-2E9C-101B-9397-08002B2CF9AE}" pid="6" name="FivaOriginalContentType2">
    <vt:lpwstr/>
  </property>
  <property fmtid="{D5CDD505-2E9C-101B-9397-08002B2CF9AE}" pid="7" name="Order">
    <vt:r8>110300</vt:r8>
  </property>
  <property fmtid="{D5CDD505-2E9C-101B-9397-08002B2CF9AE}" pid="8" name="FivaTargetGroup2TaxField">
    <vt:lpwstr/>
  </property>
  <property fmtid="{D5CDD505-2E9C-101B-9397-08002B2CF9AE}" pid="9" name="FivaKeywordsTaxFieldTaxHTField0">
    <vt:lpwstr/>
  </property>
  <property fmtid="{D5CDD505-2E9C-101B-9397-08002B2CF9AE}" pid="10" name="Avainsanat">
    <vt:lpwstr/>
  </property>
  <property fmtid="{D5CDD505-2E9C-101B-9397-08002B2CF9AE}" pid="11" name="FivaOrganization">
    <vt:lpwstr/>
  </property>
  <property fmtid="{D5CDD505-2E9C-101B-9397-08002B2CF9AE}" pid="12" name="FivaLanguage">
    <vt:lpwstr/>
  </property>
  <property fmtid="{D5CDD505-2E9C-101B-9397-08002B2CF9AE}" pid="13" name="FivaOriginalContentType0">
    <vt:lpwstr/>
  </property>
  <property fmtid="{D5CDD505-2E9C-101B-9397-08002B2CF9AE}" pid="14" name="FivaOriginalContentType5">
    <vt:lpwstr/>
  </property>
  <property fmtid="{D5CDD505-2E9C-101B-9397-08002B2CF9AE}" pid="15" name="xd_Signature">
    <vt:bool>false</vt:bool>
  </property>
  <property fmtid="{D5CDD505-2E9C-101B-9397-08002B2CF9AE}" pid="16" name="xd_ProgID">
    <vt:lpwstr/>
  </property>
  <property fmtid="{D5CDD505-2E9C-101B-9397-08002B2CF9AE}" pid="17" name="Kohderyhma2">
    <vt:lpwstr/>
  </property>
  <property fmtid="{D5CDD505-2E9C-101B-9397-08002B2CF9AE}" pid="18" name="FivaOriginalContentType4">
    <vt:lpwstr/>
  </property>
  <property fmtid="{D5CDD505-2E9C-101B-9397-08002B2CF9AE}" pid="19" name="FivaOriginalContentType3">
    <vt:lpwstr/>
  </property>
  <property fmtid="{D5CDD505-2E9C-101B-9397-08002B2CF9AE}" pid="20" name="Dokumenttityyppi">
    <vt:lpwstr/>
  </property>
  <property fmtid="{D5CDD505-2E9C-101B-9397-08002B2CF9AE}" pid="21" name="FivaDocumentTypeTaxField">
    <vt:lpwstr/>
  </property>
  <property fmtid="{D5CDD505-2E9C-101B-9397-08002B2CF9AE}" pid="22" name="_SourceUrl">
    <vt:lpwstr/>
  </property>
  <property fmtid="{D5CDD505-2E9C-101B-9397-08002B2CF9AE}" pid="23" name="_SharedFileIndex">
    <vt:lpwstr/>
  </property>
  <property fmtid="{D5CDD505-2E9C-101B-9397-08002B2CF9AE}" pid="24" name="FivaIdentityNumber">
    <vt:lpwstr/>
  </property>
  <property fmtid="{D5CDD505-2E9C-101B-9397-08002B2CF9AE}" pid="25" name="Aihepiiri">
    <vt:lpwstr/>
  </property>
  <property fmtid="{D5CDD505-2E9C-101B-9397-08002B2CF9AE}" pid="26" name="FivaDocumentTypeTaxFieldTaxHTField0">
    <vt:lpwstr/>
  </property>
  <property fmtid="{D5CDD505-2E9C-101B-9397-08002B2CF9AE}" pid="27" name="TaxCatchAll">
    <vt:lpwstr/>
  </property>
  <property fmtid="{D5CDD505-2E9C-101B-9397-08002B2CF9AE}" pid="28" name="FivaTargetGroupTaxFieldTaxHTField0">
    <vt:lpwstr/>
  </property>
  <property fmtid="{D5CDD505-2E9C-101B-9397-08002B2CF9AE}" pid="29" name="TemplateUrl">
    <vt:lpwstr/>
  </property>
  <property fmtid="{D5CDD505-2E9C-101B-9397-08002B2CF9AE}" pid="30" name="FivaRecordNumber">
    <vt:lpwstr/>
  </property>
  <property fmtid="{D5CDD505-2E9C-101B-9397-08002B2CF9AE}" pid="31" name="FivaTopicTaxField">
    <vt:lpwstr/>
  </property>
  <property fmtid="{D5CDD505-2E9C-101B-9397-08002B2CF9AE}" pid="32" name="Kohderyhma">
    <vt:lpwstr/>
  </property>
  <property fmtid="{D5CDD505-2E9C-101B-9397-08002B2CF9AE}" pid="33" name="FivaOriginalContentType1">
    <vt:lpwstr/>
  </property>
  <property fmtid="{D5CDD505-2E9C-101B-9397-08002B2CF9AE}" pid="34" name="FivaTargetGroupTaxField">
    <vt:lpwstr/>
  </property>
  <property fmtid="{D5CDD505-2E9C-101B-9397-08002B2CF9AE}" pid="35" name="FivaTargetGroup2TaxFieldTaxHTField0">
    <vt:lpwstr/>
  </property>
  <property fmtid="{D5CDD505-2E9C-101B-9397-08002B2CF9AE}" pid="36" name="FivaInstructionID">
    <vt:lpwstr/>
  </property>
  <property fmtid="{D5CDD505-2E9C-101B-9397-08002B2CF9AE}" pid="37" name="FivaKeywordsTaxField">
    <vt:lpwstr/>
  </property>
  <property fmtid="{D5CDD505-2E9C-101B-9397-08002B2CF9AE}" pid="38" name="FivaTopicTaxFieldTaxHTField0">
    <vt:lpwstr/>
  </property>
</Properties>
</file>