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codeName="ThisWorkbook" defaultThemeVersion="124226"/>
  <xr:revisionPtr revIDLastSave="0" documentId="13_ncr:1_{1531868A-0119-40E3-BF88-4F8DD468D326}" xr6:coauthVersionLast="47" xr6:coauthVersionMax="47" xr10:uidLastSave="{00000000-0000-0000-0000-000000000000}"/>
  <workbookProtection workbookPassword="C351" lockStructure="1"/>
  <bookViews>
    <workbookView xWindow="-108" yWindow="-108" windowWidth="30936" windowHeight="16776" xr2:uid="{36C8EDD1-A9FE-4732-A192-DD541BCA0FC8}"/>
  </bookViews>
  <sheets>
    <sheet name="CANCELLATION FORM" sheetId="1" r:id="rId1"/>
  </sheets>
  <definedNames>
    <definedName name="_xlnm._FilterDatabase" localSheetId="0" hidden="1">'CANCELLATION FORM'!$M$2:$M$52</definedName>
    <definedName name="CheckRange">'CANCELLATION FORM'!$F$3:$F$10,'CANCELLATION FORM'!$F$12:$F$18,'CANCELLATION FORM'!$F$21,'CANCELLATION FORM'!$F$23:$F$25,'CANCELLATION FORM'!$F$27:$F$30,'CANCELLATION FORM'!$F$33,'CANCELLATION FORM'!$F$35:$F$41,'CANCELLATION FORM'!$F$44,'CANCELLATION FORM'!$F$46:$F$52</definedName>
    <definedName name="FormModel" localSheetId="0">'CANCELLATION FORM'!$B$54</definedName>
    <definedName name="_xlnm.Print_Area" localSheetId="0">'CANCELLATION FORM'!$A$1:$D$55</definedName>
    <definedName name="Version" localSheetId="0">'CANCELLATION FORM'!$B$55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1" l="1" a="1"/>
  <c r="G4" i="1" s="1"/>
  <c r="F52" i="1"/>
  <c r="F51" i="1"/>
  <c r="F50" i="1"/>
  <c r="F49" i="1"/>
  <c r="F48" i="1"/>
  <c r="F47" i="1"/>
  <c r="F46" i="1"/>
  <c r="F44" i="1"/>
  <c r="F41" i="1"/>
  <c r="F40" i="1"/>
  <c r="F39" i="1"/>
  <c r="F38" i="1"/>
  <c r="F37" i="1"/>
  <c r="F36" i="1"/>
  <c r="F35" i="1"/>
  <c r="F33" i="1"/>
  <c r="F30" i="1"/>
  <c r="F29" i="1"/>
  <c r="F28" i="1"/>
  <c r="F27" i="1"/>
  <c r="F25" i="1"/>
  <c r="F24" i="1"/>
  <c r="F23" i="1"/>
  <c r="F21" i="1"/>
  <c r="F18" i="1"/>
  <c r="F17" i="1"/>
  <c r="F16" i="1"/>
  <c r="F15" i="1"/>
  <c r="F14" i="1"/>
  <c r="F13" i="1"/>
  <c r="F12" i="1"/>
  <c r="F10" i="1"/>
  <c r="F9" i="1"/>
  <c r="F8" i="1"/>
  <c r="F7" i="1"/>
  <c r="F6" i="1"/>
  <c r="F4" i="1"/>
  <c r="F5" i="1"/>
  <c r="F3" i="1"/>
  <c r="F43" i="1"/>
  <c r="F32" i="1"/>
  <c r="F20" i="1"/>
  <c r="G18" i="1" l="1"/>
  <c r="G17" i="1"/>
  <c r="G16" i="1"/>
  <c r="G15" i="1"/>
  <c r="G14" i="1"/>
  <c r="G13" i="1"/>
  <c r="G12" i="1"/>
  <c r="G10" i="1"/>
  <c r="E10" i="1"/>
  <c r="G9" i="1"/>
  <c r="G8" i="1"/>
  <c r="E8" i="1"/>
  <c r="G7" i="1"/>
  <c r="E7" i="1"/>
  <c r="G6" i="1"/>
  <c r="E6" i="1"/>
  <c r="G5" i="1"/>
  <c r="E5" i="1"/>
  <c r="E4" i="1"/>
  <c r="G3" i="1"/>
  <c r="E3" i="1"/>
  <c r="G24" i="1" l="1"/>
  <c r="E24" i="1" s="1"/>
  <c r="G40" i="1"/>
  <c r="G51" i="1"/>
  <c r="E50" i="1"/>
  <c r="E49" i="1"/>
  <c r="E48" i="1"/>
  <c r="E47" i="1"/>
  <c r="E46" i="1"/>
  <c r="E44" i="1"/>
  <c r="E39" i="1"/>
  <c r="E38" i="1"/>
  <c r="E37" i="1"/>
  <c r="E36" i="1"/>
  <c r="E35" i="1"/>
  <c r="G43" i="1"/>
  <c r="G49" i="1"/>
  <c r="G44" i="1"/>
  <c r="I25" i="1"/>
  <c r="I51" i="1"/>
  <c r="I49" i="1"/>
  <c r="I44" i="1"/>
  <c r="I40" i="1"/>
  <c r="I38" i="1"/>
  <c r="I29" i="1"/>
  <c r="I21" i="1"/>
  <c r="I33" i="1"/>
  <c r="G50" i="1"/>
  <c r="H27" i="1"/>
  <c r="G27" i="1" s="1"/>
  <c r="E27" i="1" s="1"/>
  <c r="G52" i="1"/>
  <c r="G48" i="1"/>
  <c r="G47" i="1"/>
  <c r="G46" i="1"/>
  <c r="H50" i="1"/>
  <c r="G41" i="1"/>
  <c r="H39" i="1"/>
  <c r="G39" i="1"/>
  <c r="G37" i="1"/>
  <c r="G36" i="1"/>
  <c r="G35" i="1"/>
  <c r="H51" i="1"/>
  <c r="H49" i="1"/>
  <c r="H44" i="1"/>
  <c r="H40" i="1"/>
  <c r="H38" i="1"/>
  <c r="G38" i="1"/>
  <c r="H33" i="1"/>
  <c r="G33" i="1"/>
  <c r="E33" i="1" s="1"/>
  <c r="G30" i="1"/>
  <c r="H29" i="1"/>
  <c r="G29" i="1" s="1"/>
  <c r="I28" i="1"/>
  <c r="H28" i="1"/>
  <c r="G28" i="1" s="1"/>
  <c r="E28" i="1" s="1"/>
  <c r="G23" i="1"/>
  <c r="E23" i="1" s="1"/>
  <c r="H25" i="1"/>
  <c r="G25" i="1" s="1"/>
  <c r="E25" i="1" s="1"/>
  <c r="H21" i="1"/>
  <c r="A56" i="1" l="1"/>
  <c r="G21" i="1"/>
  <c r="E21" i="1" s="1"/>
  <c r="G20" i="1"/>
  <c r="G3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3" authorId="0" shapeId="0" xr:uid="{EDF75CE3-30E2-463A-9BAB-54F98D8CA25A}">
      <text>
        <r>
          <rPr>
            <sz val="8"/>
            <color indexed="81"/>
            <rFont val="Tahoma"/>
            <family val="2"/>
          </rPr>
          <t>Full name including legal form as provided for in the register where it is incorporated, if applicable.</t>
        </r>
      </text>
    </comment>
    <comment ref="D4" authorId="0" shapeId="0" xr:uid="{1BD75681-4A24-4DD9-99E4-C51124D4A915}">
      <text>
        <r>
          <rPr>
            <sz val="8"/>
            <color indexed="81"/>
            <rFont val="Tahoma"/>
            <family val="2"/>
          </rPr>
          <t>Legal Entity Identifier (LEI) (20 characters)</t>
        </r>
      </text>
    </comment>
    <comment ref="D5" authorId="0" shapeId="0" xr:uid="{2887E907-6A33-4B6A-801D-1E58D82621FD}">
      <text>
        <r>
          <rPr>
            <sz val="8"/>
            <color indexed="81"/>
            <rFont val="Tahoma"/>
            <family val="2"/>
          </rPr>
          <t xml:space="preserve">Two letter code in accordance with ISO 3166-1 standard
</t>
        </r>
      </text>
    </comment>
    <comment ref="D6" authorId="0" shapeId="0" xr:uid="{DA5FC9C6-8C1B-45F3-A3C2-CF24624A034E}">
      <text>
        <r>
          <rPr>
            <sz val="8"/>
            <color indexed="81"/>
            <rFont val="Tahoma"/>
            <family val="2"/>
          </rPr>
          <t>Full address (e.g. street, street number, postal code, city, state/province)</t>
        </r>
      </text>
    </comment>
    <comment ref="D12" authorId="0" shapeId="0" xr:uid="{D2178102-40EF-4248-BF58-947412042C5A}">
      <text>
        <r>
          <rPr>
            <sz val="8"/>
            <color indexed="81"/>
            <rFont val="Tahoma"/>
            <family val="2"/>
          </rPr>
          <t>For natural persons: the first name and the last name
For legal persons: full name including legal form as provided for in the register where it is incorporated, if applicable</t>
        </r>
      </text>
    </comment>
    <comment ref="D13" authorId="0" shapeId="0" xr:uid="{7F66420D-6916-4DF2-A873-1B03C35356F6}">
      <text>
        <r>
          <rPr>
            <sz val="8"/>
            <color indexed="81"/>
            <rFont val="Tahoma"/>
            <family val="2"/>
          </rPr>
          <t xml:space="preserve">Two letter code for country in accordance with ISO 3166-1 standard
</t>
        </r>
      </text>
    </comment>
    <comment ref="D14" authorId="0" shapeId="0" xr:uid="{6C85C777-156B-475F-A1C0-35F54CABA28C}">
      <text>
        <r>
          <rPr>
            <sz val="8"/>
            <color indexed="81"/>
            <rFont val="Tahoma"/>
            <family val="2"/>
          </rPr>
          <t>Full address (e.g. street, street number, postal code, city, state/province), when different from the position holder</t>
        </r>
      </text>
    </comment>
    <comment ref="D21" authorId="0" shapeId="0" xr:uid="{0C21428A-D1A9-402C-B02C-2F102A7F1C0A}">
      <text>
        <r>
          <rPr>
            <sz val="8"/>
            <color indexed="81"/>
            <rFont val="Tahoma"/>
            <family val="2"/>
          </rPr>
          <t>Date on which the notification is submitted in accordance with ISO 8601:2004 standard (yyyy-mm-dd)</t>
        </r>
      </text>
    </comment>
    <comment ref="D23" authorId="0" shapeId="0" xr:uid="{4A4673EA-3E42-4293-BBC0-B20126502B9A}">
      <text>
        <r>
          <rPr>
            <sz val="8"/>
            <color indexed="81"/>
            <rFont val="Tahoma"/>
            <family val="2"/>
          </rPr>
          <t>ISIN code (12 characters)
ISIN of the main class of ordinary shares of the issuer. If there are no ordinary shares admitted to trading, the ISIN of the class of preference shares (or of the main class of preference shares admitted to trading if there are several classes of such shares)</t>
        </r>
      </text>
    </comment>
    <comment ref="D24" authorId="0" shapeId="0" xr:uid="{5EB461DA-12BB-4DF6-A38D-82E14F892676}">
      <text>
        <r>
          <rPr>
            <sz val="8"/>
            <color indexed="81"/>
            <rFont val="Tahoma"/>
            <family val="2"/>
          </rPr>
          <t>Full name of the company that has shares admitted to trading on a trading venue</t>
        </r>
      </text>
    </comment>
    <comment ref="D25" authorId="0" shapeId="0" xr:uid="{1E2DF49B-FE3E-4B35-A7E8-41115C859FA3}">
      <text>
        <r>
          <rPr>
            <sz val="8"/>
            <color indexed="81"/>
            <rFont val="Tahoma"/>
            <family val="2"/>
          </rPr>
          <t>Date on which the position was created, changed or ceased to be held. Format in accordance with ISO 8601:2004 standard (yyyy-mm-dd)</t>
        </r>
      </text>
    </comment>
    <comment ref="D27" authorId="0" shapeId="0" xr:uid="{B5604BB2-8F51-41CF-96CA-961B8A7BBA4C}">
      <text>
        <r>
          <rPr>
            <sz val="8"/>
            <color indexed="81"/>
            <rFont val="Tahoma"/>
            <family val="2"/>
          </rPr>
          <t>Total number of equivalent shares</t>
        </r>
      </text>
    </comment>
    <comment ref="D28" authorId="0" shapeId="0" xr:uid="{31FFEA63-622F-40F6-8373-57E9F77EEE92}">
      <text>
        <r>
          <rPr>
            <sz val="8"/>
            <color indexed="81"/>
            <rFont val="Tahoma"/>
            <family val="2"/>
          </rPr>
          <t>Percentage (rounded to 2 decimal places) of the issued share capital, expressed in absolute terms, with no “+” or “-" signs</t>
        </r>
      </text>
    </comment>
    <comment ref="D29" authorId="0" shapeId="0" xr:uid="{8C8E2BFF-2562-437E-8374-1E4915AB8875}">
      <text>
        <r>
          <rPr>
            <sz val="8"/>
            <color indexed="81"/>
            <rFont val="Tahoma"/>
            <family val="2"/>
          </rPr>
          <t>Date on which the position being cancelled reported by the position holder in relation to the same issuer was notified. Format in accordance with ISO 8601:2004 standard (yyyy-mm-dd)</t>
        </r>
      </text>
    </comment>
    <comment ref="D30" authorId="0" shapeId="0" xr:uid="{67B33F53-3CCF-413B-8324-E5A4992C6ED0}">
      <text>
        <r>
          <rPr>
            <sz val="8"/>
            <color indexed="81"/>
            <rFont val="Tahoma"/>
            <family val="2"/>
          </rPr>
          <t>Free text – optional</t>
        </r>
      </text>
    </comment>
    <comment ref="D33" authorId="0" shapeId="0" xr:uid="{BDBBB40A-1A75-41F5-872A-8E1A338AFF1D}">
      <text>
        <r>
          <rPr>
            <sz val="8"/>
            <color indexed="81"/>
            <rFont val="Tahoma"/>
            <family val="2"/>
          </rPr>
          <t>Date on which a cancellation form is submitted to cancel an erroneous notification previously submitted. Format in accordance with ISO 8601:2004 standard (yyyy-mm-dd)</t>
        </r>
      </text>
    </comment>
    <comment ref="D35" authorId="0" shapeId="0" xr:uid="{E64F0229-E91B-48BC-A10D-9E252954C4F2}">
      <text>
        <r>
          <rPr>
            <sz val="8"/>
            <color indexed="81"/>
            <rFont val="Tahoma"/>
            <family val="2"/>
          </rPr>
          <t>Sovereign issuer country code of Finland is FI</t>
        </r>
      </text>
    </comment>
    <comment ref="D36" authorId="0" shapeId="0" xr:uid="{BBB0950E-7C9F-4895-8A4A-33273A2E51F0}">
      <text>
        <r>
          <rPr>
            <sz val="8"/>
            <color indexed="81"/>
            <rFont val="Tahoma"/>
            <family val="2"/>
          </rPr>
          <t>Sovereign issuer code of Finland is FI</t>
        </r>
      </text>
    </comment>
    <comment ref="D37" authorId="0" shapeId="0" xr:uid="{7E9DF5EB-B2C8-472A-93FC-C3F83931E395}">
      <text>
        <r>
          <rPr>
            <sz val="8"/>
            <color indexed="81"/>
            <rFont val="Tahoma"/>
            <family val="2"/>
          </rPr>
          <t>Name of issuer is Finland</t>
        </r>
      </text>
    </comment>
    <comment ref="D38" authorId="0" shapeId="0" xr:uid="{EADFCF49-00B0-4952-A8D7-F8674E8D998E}">
      <text>
        <r>
          <rPr>
            <sz val="8"/>
            <color indexed="81"/>
            <rFont val="Tahoma"/>
            <family val="2"/>
          </rPr>
          <t>Date on which the position was created, changed or ceased to be held. Format in accordance with ISO 8601:2004 standard (yyyy-mm-dd)</t>
        </r>
      </text>
    </comment>
    <comment ref="D39" authorId="0" shapeId="0" xr:uid="{7F7D7CA2-D0CC-4960-83DC-EB41A1954CB8}">
      <text>
        <r>
          <rPr>
            <sz val="8"/>
            <color indexed="81"/>
            <rFont val="Tahoma"/>
            <family val="2"/>
          </rPr>
          <t>Equivalent nominal amount in Euros expressed in absolute terms, with no “+” or “-" signs</t>
        </r>
      </text>
    </comment>
    <comment ref="D40" authorId="0" shapeId="0" xr:uid="{6377FF76-6796-4329-A796-0BC5F5D63DAB}">
      <text>
        <r>
          <rPr>
            <sz val="8"/>
            <color indexed="81"/>
            <rFont val="Tahoma"/>
            <family val="2"/>
          </rPr>
          <t>Date on which the position being cancelled reported by the position holder in relation to the same issuer was notified. Format in accordance with ISO 8601:2004 standard (yyyy-mm-dd)</t>
        </r>
      </text>
    </comment>
    <comment ref="D41" authorId="0" shapeId="0" xr:uid="{B68EB988-9F44-4AEC-8841-7A15901BBE85}">
      <text>
        <r>
          <rPr>
            <sz val="8"/>
            <color indexed="81"/>
            <rFont val="Tahoma"/>
            <family val="2"/>
          </rPr>
          <t>Free text – optional</t>
        </r>
      </text>
    </comment>
    <comment ref="D44" authorId="0" shapeId="0" xr:uid="{ADA48ED9-7461-4C20-BA23-90FDDD058C81}">
      <text>
        <r>
          <rPr>
            <sz val="8"/>
            <color indexed="81"/>
            <rFont val="Tahoma"/>
            <family val="2"/>
          </rPr>
          <t>Date on which a cancellation form is submitted to cancel an erroneous notification previously submitted. Format in accordance with ISO 8601:2004 standard (yyyy-mm-dd)</t>
        </r>
      </text>
    </comment>
    <comment ref="D46" authorId="0" shapeId="0" xr:uid="{92C316F9-CD58-4041-A343-EB699F233065}">
      <text>
        <r>
          <rPr>
            <sz val="8"/>
            <color indexed="81"/>
            <rFont val="Tahoma"/>
            <family val="2"/>
          </rPr>
          <t xml:space="preserve">Sovereign issuer country code of Finland is FI </t>
        </r>
      </text>
    </comment>
    <comment ref="D47" authorId="0" shapeId="0" xr:uid="{0B10EF1F-75F6-435C-B709-F58E0DC447AF}">
      <text>
        <r>
          <rPr>
            <sz val="8"/>
            <color indexed="81"/>
            <rFont val="Tahoma"/>
            <family val="2"/>
          </rPr>
          <t>Sovereign issuer code of Finland is FI</t>
        </r>
      </text>
    </comment>
    <comment ref="D48" authorId="0" shapeId="0" xr:uid="{1757FBE5-CE96-4C28-93FB-F0A4DACABA23}">
      <text>
        <r>
          <rPr>
            <sz val="8"/>
            <color indexed="81"/>
            <rFont val="Tahoma"/>
            <family val="2"/>
          </rPr>
          <t>Name of underlying sovereign issuer is Finland</t>
        </r>
      </text>
    </comment>
    <comment ref="D49" authorId="0" shapeId="0" xr:uid="{F099FAE0-BBA4-4905-9CFF-36007C0D9FEC}">
      <text>
        <r>
          <rPr>
            <sz val="8"/>
            <color indexed="81"/>
            <rFont val="Tahoma"/>
            <family val="2"/>
          </rPr>
          <t>Date on which the position was created, changed or ceased to be held. Format in accordance with ISO 8601:2004 standard (yyyy-mm-dd)</t>
        </r>
      </text>
    </comment>
    <comment ref="D50" authorId="0" shapeId="0" xr:uid="{5095303D-BEE8-4861-8828-0F28A435FFC0}">
      <text>
        <r>
          <rPr>
            <sz val="8"/>
            <color indexed="81"/>
            <rFont val="Tahoma"/>
            <family val="2"/>
          </rPr>
          <t>Equivalent nominal amount in Euros expressed in absolute terms, with no “+” or “-" signs</t>
        </r>
      </text>
    </comment>
    <comment ref="D51" authorId="0" shapeId="0" xr:uid="{6502BF1A-2181-4BCD-BCAB-6DBCE39457DF}">
      <text>
        <r>
          <rPr>
            <sz val="8"/>
            <color indexed="81"/>
            <rFont val="Tahoma"/>
            <family val="2"/>
          </rPr>
          <t>Date on which the position being cancelled reported by the position holder in relation to the same issuer was notified. Format in accordance with ISO 8601:2004 standard (yyyy-mm-dd)</t>
        </r>
      </text>
    </comment>
    <comment ref="D52" authorId="0" shapeId="0" xr:uid="{69ACA5AF-F25E-49EF-8122-96C0F97A3542}">
      <text>
        <r>
          <rPr>
            <sz val="8"/>
            <color indexed="81"/>
            <rFont val="Tahoma"/>
            <family val="2"/>
          </rPr>
          <t>Free text – optional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<sst xmlns="http://schemas.openxmlformats.org/spreadsheetml/2006/main" count="140" uniqueCount="68">
  <si>
    <t>Position holder</t>
  </si>
  <si>
    <t>Country</t>
  </si>
  <si>
    <t>Address</t>
  </si>
  <si>
    <t>Phone number</t>
  </si>
  <si>
    <t>Fax number</t>
  </si>
  <si>
    <t>E-mail address</t>
  </si>
  <si>
    <t>Net short position in sovereign debt</t>
  </si>
  <si>
    <t>Form model</t>
  </si>
  <si>
    <t>Version</t>
  </si>
  <si>
    <t>Contact person</t>
  </si>
  <si>
    <r>
      <t xml:space="preserve">Reporting person
</t>
    </r>
    <r>
      <rPr>
        <sz val="9"/>
        <rFont val="Arial"/>
        <family val="2"/>
      </rPr>
      <t>(if different)</t>
    </r>
  </si>
  <si>
    <t>2. Name of the issuer</t>
  </si>
  <si>
    <t>2.1 ISIN code</t>
  </si>
  <si>
    <t>2.2 Full name</t>
  </si>
  <si>
    <t>4.1 Number of equivalent shares</t>
  </si>
  <si>
    <t>4.2 % of issued share capital</t>
  </si>
  <si>
    <t>6. Comment</t>
  </si>
  <si>
    <t>2.1 Country code</t>
  </si>
  <si>
    <t>2.2 Sovereign issuer code</t>
  </si>
  <si>
    <t>2.3 Full name</t>
  </si>
  <si>
    <t>In terms of the Commission Delegated Regulation No. 826/2012 of 29.06.2012 - Supplementing Regulation (EU) No 236/2012</t>
  </si>
  <si>
    <t>Maximum length is 100 characters</t>
  </si>
  <si>
    <t>Maximum length is 200 characters</t>
  </si>
  <si>
    <t>Date format is yyyy-mm-dd</t>
  </si>
  <si>
    <t>Length is 12 characters</t>
  </si>
  <si>
    <t>ISIN code must start with FI</t>
  </si>
  <si>
    <t>Position date must be between 2012-11-01 and today</t>
  </si>
  <si>
    <t>Maximum length is 19 digits</t>
  </si>
  <si>
    <t>Maximum length is 8000 characters</t>
  </si>
  <si>
    <t>Issuer country must be FI</t>
  </si>
  <si>
    <t>Sovereign issuer code must be FI</t>
  </si>
  <si>
    <t>Issuer name must be Finland</t>
  </si>
  <si>
    <t>Positive integer with no "+" or "-" signs or 1000 separator</t>
  </si>
  <si>
    <t>ErrorMsg1</t>
  </si>
  <si>
    <t>ErrorMsg2</t>
  </si>
  <si>
    <t>ErrorMsg3</t>
  </si>
  <si>
    <t>CompVal1</t>
  </si>
  <si>
    <t>CompVal2</t>
  </si>
  <si>
    <t>FI</t>
  </si>
  <si>
    <t>Finland</t>
  </si>
  <si>
    <t>First name and last name OR 
full company name</t>
  </si>
  <si>
    <t xml:space="preserve">Percentage (rounded to 2 decimal places) expressed in absolute terms with no "+" or "-" signs or "%" character </t>
  </si>
  <si>
    <t>Two letter code in accordance with ISO 3166-1 standard</t>
  </si>
  <si>
    <t>Two letter code for country in accordance with ISO 3166-1 standard</t>
  </si>
  <si>
    <t>First and last name</t>
  </si>
  <si>
    <t>Decimal separator must be a period "."</t>
  </si>
  <si>
    <t>Cancellation form for erroneous notifications</t>
  </si>
  <si>
    <t>Cancelled net short position in shares</t>
  </si>
  <si>
    <t>1. Cancellation date (yyyy-mm-dd)</t>
  </si>
  <si>
    <t>3. Position date of the notification being cancelled (yyyy-mm-dd)</t>
  </si>
  <si>
    <t>4. Net short position after threshold crossing contained at the notification being cancelled</t>
  </si>
  <si>
    <t>5. Reporting date of the notification being cancelled (yyyy-mm-dd)</t>
  </si>
  <si>
    <t>4. Net short position after threshold crossing contained at the notification being cancelled Equivalent nominal amount</t>
  </si>
  <si>
    <t>Cancelled position in uncovered sovereign credit default swaps</t>
  </si>
  <si>
    <t>CancForm</t>
  </si>
  <si>
    <t>Cancellation form can contain data of one net short position only</t>
  </si>
  <si>
    <t>Reporting date of the notification being cancelled must be between 2012-11-01 and today</t>
  </si>
  <si>
    <t xml:space="preserve">Position date must be same or earlier than cancellation date </t>
  </si>
  <si>
    <t>Cancellation date must be between 2012-11-01 and today</t>
  </si>
  <si>
    <t>Cancellation date must be same or later than position date</t>
  </si>
  <si>
    <t>Ei käytössä</t>
  </si>
  <si>
    <t>Enter (new line) is not allowed</t>
  </si>
  <si>
    <t>LEI</t>
  </si>
  <si>
    <t>Legal name</t>
  </si>
  <si>
    <t>Country of registered office</t>
  </si>
  <si>
    <t>Length must be 20 characters</t>
  </si>
  <si>
    <t>LEI format is not valid.</t>
  </si>
  <si>
    <t>2.0.0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</si>
</sst>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sz val="9"/>
      <name val="Arial"/>
      <family val="2"/>
    </font>
    <font>
      <b/>
      <sz val="9"/>
      <name val="Arial"/>
      <family val="2"/>
    </font>
    <font>
      <sz val="8"/>
      <color indexed="81"/>
      <name val="Tahoma"/>
      <family val="2"/>
    </font>
    <font>
      <sz val="10"/>
      <name val="Arial"/>
      <family val="2"/>
    </font>
    <font>
      <sz val="11"/>
      <color rgb="FFFF0000"/>
      <name val="Calibri"/>
      <family val="2"/>
      <scheme val="minor"/>
    </font>
    <font>
      <sz val="9"/>
      <color theme="1"/>
      <name val="Arial"/>
      <family val="2"/>
    </font>
    <font>
      <b/>
      <sz val="11"/>
      <color theme="1"/>
      <name val="Arial"/>
      <family val="2"/>
    </font>
    <font>
      <sz val="8"/>
      <color theme="1"/>
      <name val="Arial"/>
      <family val="2"/>
    </font>
    <font>
      <sz val="9"/>
      <color theme="1"/>
      <name val="Calibri"/>
      <family val="2"/>
      <scheme val="minor"/>
    </font>
    <font>
      <b/>
      <sz val="14"/>
      <color rgb="FFFF0000"/>
      <name val="Arial"/>
      <family val="2"/>
    </font>
    <font>
      <b/>
      <sz val="9"/>
      <color rgb="FFFF0000"/>
      <name val="Arial"/>
      <family val="2"/>
    </font>
    <font>
      <sz val="9"/>
      <color rgb="FFFF0000"/>
      <name val="Arial"/>
      <family val="2"/>
    </font>
    <font>
      <i/>
      <sz val="11"/>
      <color theme="1"/>
      <name val="Calibri"/>
      <family val="2"/>
      <scheme val="minor"/>
    </font>
    <font>
      <sz val="11"/>
      <name val="Calibri"/>
      <family val="2"/>
      <scheme val="minor"/>
    </font>
    <font>
      <b/>
      <i/>
      <sz val="11"/>
      <color theme="1"/>
      <name val="Calibri"/>
      <family val="2"/>
      <scheme val="minor"/>
    </font>
    <font>
      <b/>
      <sz val="16"/>
      <color theme="1"/>
      <name val="Arial"/>
      <family val="2"/>
    </font>
  </fonts>
  <fills count="3">
    <fill>
      <patternFill patternType="none"/>
    </fill>
    <fill>
      <patternFill patternType="gray125"/>
    </fill>
    <fill>
      <patternFill patternType="solid">
        <fgColor indexed="2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s>
  <cellStyleXfs count="2">
    <xf numFmtId="0" fontId="0" fillId="0" borderId="0"/>
    <xf numFmtId="0" fontId="4" fillId="0" borderId="0"/>
  </cellStyleXfs>
  <cellXfs count="68">
    <xf numFmtId="0" fontId="0" fillId="0" borderId="0" xfId="0"/>
    <xf numFmtId="0" fontId="0" fillId="0" borderId="1" xfId="0" applyBorder="1" applyAlignment="1">
      <alignment vertical="center" wrapText="1"/>
    </xf>
    <xf numFmtId="0" fontId="0" fillId="0" borderId="0" xfId="0" applyAlignment="1">
      <alignment vertical="center" wrapText="1"/>
    </xf>
    <xf numFmtId="0" fontId="6" fillId="0" borderId="2" xfId="0" applyFont="1" applyBorder="1" applyAlignment="1">
      <alignment horizontal="center"/>
    </xf>
    <xf numFmtId="0" fontId="0" fillId="0" borderId="2" xfId="0" applyBorder="1" applyAlignment="1">
      <alignment horizontal="center"/>
    </xf>
    <xf numFmtId="0" fontId="6" fillId="0" borderId="0" xfId="0" applyFont="1" applyAlignment="1">
      <alignment horizontal="left" vertical="center"/>
    </xf>
    <xf numFmtId="0" fontId="0" fillId="0" borderId="0" xfId="0" applyAlignment="1">
      <alignment vertical="center"/>
    </xf>
    <xf numFmtId="0" fontId="8" fillId="0" borderId="0" xfId="0" applyFont="1" applyAlignment="1">
      <alignment horizontal="left"/>
    </xf>
    <xf numFmtId="0" fontId="8" fillId="0" borderId="0" xfId="0" applyFont="1"/>
    <xf numFmtId="0" fontId="9" fillId="0" borderId="0" xfId="0" applyFont="1"/>
    <xf numFmtId="0" fontId="10" fillId="0" borderId="0" xfId="1" quotePrefix="1" applyFont="1" applyAlignment="1" applyProtection="1">
      <alignment vertical="top"/>
      <protection hidden="1"/>
    </xf>
    <xf numFmtId="0" fontId="11" fillId="0" borderId="0" xfId="1" quotePrefix="1" applyFont="1" applyAlignment="1" applyProtection="1">
      <alignment vertical="center"/>
      <protection hidden="1"/>
    </xf>
    <xf numFmtId="0" fontId="9" fillId="0" borderId="0" xfId="0" applyFont="1" applyAlignment="1">
      <alignment vertical="center"/>
    </xf>
    <xf numFmtId="22" fontId="11" fillId="0" borderId="0" xfId="1" quotePrefix="1" applyNumberFormat="1" applyFont="1" applyAlignment="1" applyProtection="1">
      <alignment vertical="center"/>
      <protection hidden="1"/>
    </xf>
    <xf numFmtId="0" fontId="0" fillId="0" borderId="0" xfId="0" applyAlignment="1">
      <alignment horizontal="center" vertical="center"/>
    </xf>
    <xf numFmtId="0" fontId="6" fillId="0" borderId="0" xfId="0" applyFont="1" applyAlignment="1">
      <alignment vertical="center"/>
    </xf>
    <xf numFmtId="14" fontId="12" fillId="0" borderId="0" xfId="1" quotePrefix="1" applyNumberFormat="1" applyFont="1" applyAlignment="1" applyProtection="1">
      <alignment vertical="top"/>
      <protection hidden="1"/>
    </xf>
    <xf numFmtId="0" fontId="12" fillId="0" borderId="0" xfId="0" applyFont="1"/>
    <xf numFmtId="0" fontId="1" fillId="0" borderId="1" xfId="0" applyFont="1" applyBorder="1" applyAlignment="1">
      <alignment vertical="center" wrapText="1"/>
    </xf>
    <xf numFmtId="0" fontId="13" fillId="0" borderId="0" xfId="0" applyFont="1"/>
    <xf numFmtId="49" fontId="1" fillId="2" borderId="1" xfId="0" applyNumberFormat="1" applyFont="1" applyFill="1" applyBorder="1" applyAlignment="1" applyProtection="1">
      <alignment horizontal="left" vertical="center" wrapText="1"/>
      <protection locked="0"/>
    </xf>
    <xf numFmtId="0" fontId="0" fillId="0" borderId="0" xfId="0" quotePrefix="1"/>
    <xf numFmtId="2" fontId="0" fillId="0" borderId="0" xfId="0" applyNumberFormat="1"/>
    <xf numFmtId="0" fontId="5" fillId="0" borderId="0" xfId="0" quotePrefix="1" applyFont="1"/>
    <xf numFmtId="0" fontId="6" fillId="0" borderId="0" xfId="0" applyFont="1" applyAlignment="1" applyProtection="1">
      <alignment vertical="center"/>
      <protection hidden="1"/>
    </xf>
    <xf numFmtId="0" fontId="0" fillId="0" borderId="0" xfId="0" applyAlignment="1" applyProtection="1">
      <alignment horizontal="center" vertical="center"/>
      <protection hidden="1"/>
    </xf>
    <xf numFmtId="49" fontId="1" fillId="2" borderId="1" xfId="0" applyNumberFormat="1" applyFont="1" applyFill="1" applyBorder="1" applyAlignment="1" applyProtection="1">
      <alignment horizontal="left" vertical="center"/>
      <protection locked="0"/>
    </xf>
    <xf numFmtId="0" fontId="1" fillId="0" borderId="1" xfId="0" applyFont="1" applyBorder="1" applyAlignment="1">
      <alignment vertical="center"/>
    </xf>
    <xf numFmtId="0" fontId="11" fillId="0" borderId="0" xfId="0" quotePrefix="1" applyFont="1" applyAlignment="1">
      <alignment vertical="center"/>
    </xf>
    <xf numFmtId="49" fontId="7" fillId="0" borderId="4" xfId="0" applyNumberFormat="1" applyFont="1" applyBorder="1" applyAlignment="1">
      <alignment horizontal="left" vertical="center"/>
    </xf>
    <xf numFmtId="49" fontId="7" fillId="0" borderId="2" xfId="0" applyNumberFormat="1" applyFont="1" applyBorder="1" applyAlignment="1">
      <alignment horizontal="left" vertical="center"/>
    </xf>
    <xf numFmtId="49" fontId="0" fillId="0" borderId="2" xfId="0" applyNumberFormat="1" applyBorder="1" applyAlignment="1">
      <alignment horizontal="center"/>
    </xf>
    <xf numFmtId="0" fontId="6" fillId="0" borderId="2" xfId="0" applyFont="1" applyBorder="1" applyAlignment="1" applyProtection="1">
      <alignment horizontal="center"/>
      <protection locked="0"/>
    </xf>
    <xf numFmtId="49" fontId="6" fillId="0" borderId="3" xfId="0" applyNumberFormat="1" applyFont="1" applyBorder="1" applyAlignment="1" applyProtection="1">
      <alignment horizontal="center"/>
      <protection locked="0"/>
    </xf>
    <xf numFmtId="0" fontId="0" fillId="0" borderId="2" xfId="0" applyBorder="1" applyAlignment="1" applyProtection="1">
      <alignment horizontal="center"/>
      <protection locked="0"/>
    </xf>
    <xf numFmtId="0" fontId="7" fillId="0" borderId="3" xfId="0" applyFont="1" applyBorder="1" applyAlignment="1" applyProtection="1">
      <alignment horizontal="left" vertical="center"/>
      <protection locked="0"/>
    </xf>
    <xf numFmtId="0" fontId="15" fillId="0" borderId="8" xfId="0" applyFont="1" applyBorder="1" applyAlignment="1">
      <alignment horizontal="center" vertical="top"/>
    </xf>
    <xf numFmtId="0" fontId="16" fillId="0" borderId="0" xfId="0" applyFont="1" applyAlignment="1">
      <alignment horizontal="center" vertical="center"/>
    </xf>
    <xf numFmtId="0" fontId="1" fillId="0" borderId="4" xfId="0" applyFont="1" applyBorder="1" applyAlignment="1">
      <alignment horizontal="left" vertical="center"/>
    </xf>
    <xf numFmtId="0" fontId="14" fillId="0" borderId="2" xfId="0" applyFont="1" applyBorder="1" applyAlignment="1">
      <alignment vertical="center"/>
    </xf>
    <xf numFmtId="0" fontId="14" fillId="0" borderId="3" xfId="0" applyFont="1" applyBorder="1" applyAlignment="1">
      <alignment vertical="center"/>
    </xf>
    <xf numFmtId="0" fontId="1" fillId="0" borderId="4" xfId="0" applyFont="1" applyBorder="1" applyAlignment="1">
      <alignment horizontal="left" vertical="center" indent="3"/>
    </xf>
    <xf numFmtId="0" fontId="14" fillId="0" borderId="2" xfId="0" applyFont="1" applyBorder="1" applyAlignment="1">
      <alignment horizontal="left" vertical="center" indent="3"/>
    </xf>
    <xf numFmtId="0" fontId="14" fillId="0" borderId="3" xfId="0" applyFont="1" applyBorder="1" applyAlignment="1">
      <alignment horizontal="left" vertical="center" indent="3"/>
    </xf>
    <xf numFmtId="0" fontId="2" fillId="0" borderId="1" xfId="0" applyFont="1" applyBorder="1" applyAlignment="1">
      <alignment horizontal="center" vertical="center"/>
    </xf>
    <xf numFmtId="0" fontId="2" fillId="0" borderId="4" xfId="0" applyFont="1" applyBorder="1" applyAlignment="1">
      <alignment horizontal="center" vertical="center"/>
    </xf>
    <xf numFmtId="0" fontId="1" fillId="0" borderId="4" xfId="0" applyFont="1" applyBorder="1" applyAlignment="1">
      <alignment vertical="center" wrapText="1"/>
    </xf>
    <xf numFmtId="0" fontId="1" fillId="0" borderId="3" xfId="0" applyFont="1" applyBorder="1" applyAlignment="1">
      <alignment vertical="center" wrapText="1"/>
    </xf>
    <xf numFmtId="0" fontId="1" fillId="0" borderId="5" xfId="0" applyFont="1" applyBorder="1" applyAlignment="1">
      <alignment vertical="center" wrapText="1"/>
    </xf>
    <xf numFmtId="0" fontId="1" fillId="0" borderId="6" xfId="0" applyFont="1" applyBorder="1" applyAlignment="1">
      <alignment vertical="center" wrapText="1"/>
    </xf>
    <xf numFmtId="0" fontId="1" fillId="0" borderId="7" xfId="0" applyFont="1" applyBorder="1" applyAlignment="1">
      <alignment vertical="center" wrapText="1"/>
    </xf>
    <xf numFmtId="0" fontId="2" fillId="0" borderId="1" xfId="0" applyFont="1" applyBorder="1" applyAlignment="1">
      <alignment horizontal="center" vertical="center" wrapText="1"/>
    </xf>
    <xf numFmtId="0" fontId="7" fillId="0" borderId="4" xfId="0" applyFont="1" applyBorder="1" applyAlignment="1">
      <alignment horizontal="lef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49" fontId="1" fillId="0" borderId="4" xfId="0" applyNumberFormat="1" applyFont="1" applyBorder="1" applyAlignment="1">
      <alignment horizontal="left" vertical="center" indent="3"/>
    </xf>
    <xf numFmtId="49" fontId="14" fillId="0" borderId="2" xfId="0" applyNumberFormat="1" applyFont="1" applyBorder="1" applyAlignment="1">
      <alignment horizontal="left" vertical="center" indent="3"/>
    </xf>
    <xf numFmtId="49" fontId="14" fillId="0" borderId="3" xfId="0" applyNumberFormat="1" applyFont="1" applyBorder="1" applyAlignment="1">
      <alignment horizontal="left" vertical="center" indent="3"/>
    </xf>
    <xf numFmtId="0" fontId="14" fillId="0" borderId="2" xfId="0" applyFont="1" applyBorder="1" applyAlignment="1">
      <alignment horizontal="left" vertical="center"/>
    </xf>
    <xf numFmtId="49" fontId="1" fillId="0" borderId="4" xfId="0" applyNumberFormat="1" applyFont="1" applyBorder="1" applyAlignment="1">
      <alignment horizontal="left" vertical="center"/>
    </xf>
    <xf numFmtId="49" fontId="14" fillId="0" borderId="2" xfId="0" applyNumberFormat="1" applyFont="1" applyBorder="1" applyAlignment="1">
      <alignment vertical="center"/>
    </xf>
    <xf numFmtId="49" fontId="14" fillId="0" borderId="3" xfId="0" applyNumberFormat="1" applyFont="1" applyBorder="1" applyAlignment="1">
      <alignment vertical="center"/>
    </xf>
    <xf numFmtId="49" fontId="1" fillId="0" borderId="2" xfId="0" applyNumberFormat="1" applyFont="1" applyBorder="1" applyAlignment="1">
      <alignment horizontal="left" vertical="center"/>
    </xf>
    <xf numFmtId="0" fontId="12" fillId="0" borderId="0" xfId="0" applyFont="1" applyAlignment="1">
      <alignment horizontal="left" vertical="center"/>
    </xf>
    <xf numFmtId="0" fontId="5" fillId="0" borderId="0" xfId="0" applyFont="1" applyAlignment="1">
      <alignment vertical="center"/>
    </xf>
    <xf numFmtId="49" fontId="1" fillId="0" borderId="4" xfId="0" applyNumberFormat="1" applyFont="1" applyBorder="1" applyAlignment="1">
      <alignment horizontal="left" vertical="center" wrapText="1"/>
    </xf>
    <xf numFmtId="49" fontId="14" fillId="0" borderId="2" xfId="0" applyNumberFormat="1" applyFont="1" applyBorder="1" applyAlignment="1">
      <alignment vertical="center" wrapText="1"/>
    </xf>
    <xf numFmtId="49" fontId="14" fillId="0" borderId="3" xfId="0" applyNumberFormat="1" applyFont="1" applyBorder="1" applyAlignment="1">
      <alignment vertical="center" wrapText="1"/>
    </xf>
  </cellXfs>
  <cellStyles count="2">
    <cellStyle name="Normal" xfId="0" builtinId="0"/>
    <cellStyle name="Normal_RahkaIIDemo" xfId="1" xr:uid="{76196FA5-09FF-4C6D-B8BD-DCF63AB23241}"/>
  </cellStyles>
  <dxfs count="12">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836916-7550-413E-8F78-C7B9F1C73150}">
  <sheetPr codeName="Sheet1"/>
  <dimension ref="A1:M64"/>
  <sheetViews>
    <sheetView showGridLines="0" tabSelected="1" zoomScaleNormal="100" workbookViewId="0">
      <selection activeCell="D3" sqref="D3"/>
    </sheetView>
  </sheetViews>
  <sheetFormatPr defaultRowHeight="14.4" x14ac:dyDescent="0.3"/>
  <cols>
    <col min="1" max="1" width="35" customWidth="1"/>
    <col min="2" max="2" width="18.44140625" customWidth="1"/>
    <col min="3" max="3" width="17.44140625" customWidth="1"/>
    <col min="4" max="4" width="59.109375" customWidth="1"/>
    <col min="5" max="5" width="3.33203125" customWidth="1"/>
    <col min="6" max="6" width="4" hidden="1" customWidth="1"/>
    <col min="7" max="7" width="55.6640625" customWidth="1"/>
    <col min="8" max="8" width="11.33203125" hidden="1" customWidth="1"/>
    <col min="9" max="9" width="11" hidden="1" customWidth="1"/>
    <col min="10" max="10" width="87.6640625" hidden="1" customWidth="1"/>
    <col min="11" max="11" width="13.6640625" hidden="1" customWidth="1"/>
    <col min="12" max="12" width="10.6640625" hidden="1" customWidth="1"/>
  </cols>
  <sheetData>
    <row r="1" spans="1:13" ht="24.9" customHeight="1" x14ac:dyDescent="0.3">
      <c r="A1" s="37" t="s">
        <v>46</v>
      </c>
      <c r="B1" s="37"/>
      <c r="C1" s="37"/>
      <c r="D1" s="37"/>
    </row>
    <row r="2" spans="1:13" ht="24.9" customHeight="1" x14ac:dyDescent="0.3">
      <c r="A2" s="36" t="s">
        <v>20</v>
      </c>
      <c r="B2" s="36"/>
      <c r="C2" s="36"/>
      <c r="D2" s="36"/>
      <c r="H2" t="s">
        <v>36</v>
      </c>
      <c r="I2" t="s">
        <v>37</v>
      </c>
      <c r="J2" t="s">
        <v>33</v>
      </c>
      <c r="K2" t="s">
        <v>34</v>
      </c>
      <c r="L2" t="s">
        <v>35</v>
      </c>
      <c r="M2" s="19"/>
    </row>
    <row r="3" spans="1:13" ht="42" customHeight="1" x14ac:dyDescent="0.3">
      <c r="A3" s="44" t="s">
        <v>0</v>
      </c>
      <c r="B3" s="46" t="s">
        <v>63</v>
      </c>
      <c r="C3" s="47"/>
      <c r="D3" s="20"/>
      <c r="E3" s="10" t="str">
        <f t="shared" ref="E3:E10" si="0">IF(ISBLANK(D3),"*","")</f>
        <v>*</v>
      </c>
      <c r="F3" s="1">
        <f>IF(ISBLANK('CANCELLATION FORM'!D3),0,IF(TYPE('CANCELLATION FORM'!D3)&lt;&gt;2,1,0))</f>
        <v>0</v>
      </c>
      <c r="G3" s="11" t="str">
        <f>IF(LEN(D3)&gt;I3,J3,IF(ISERROR(FIND(CHAR(10),D3,1)&gt;0),"",K3))</f>
        <v/>
      </c>
      <c r="I3" s="25">
        <v>100</v>
      </c>
      <c r="J3" s="15" t="s">
        <v>21</v>
      </c>
      <c r="K3" s="15" t="s">
        <v>61</v>
      </c>
      <c r="L3" s="15"/>
    </row>
    <row r="4" spans="1:13" ht="15" customHeight="1" x14ac:dyDescent="0.3">
      <c r="A4" s="44"/>
      <c r="B4" s="46" t="s">
        <v>62</v>
      </c>
      <c r="C4" s="47"/>
      <c r="D4" s="20"/>
      <c r="E4" s="10" t="str">
        <f t="shared" si="0"/>
        <v>*</v>
      </c>
      <c r="F4" s="1">
        <f>IF(ISBLANK('CANCELLATION FORM'!D4),0,IF(TYPE('CANCELLATION FORM'!D4)&lt;&gt;2,1,0))</f>
        <v>0</v>
      </c>
      <c r="G4" s="11" t="str" cm="1">
        <f t="array" aca="1" ref="G4" ca="1">IF(ISBLANK(D4),"",
 IF(LEN(D4)&lt;&gt;20,
    K4,
    IF(OR(D4&lt;&gt;UPPER(D4),
        SUMPRODUCT(--(((CODE(MID(D4,ROW(INDIRECT("1:20")),1))&gt;=48)*(CODE(MID(D4,ROW(INDIRECT("1:20")),1))&lt;=57))+((CODE(MID(D4,ROW(INDIRECT("1:20")),1))&gt;=65)*(CODE(MID(D4,ROW(INDIRECT("1:20")),1))&lt;=90))))&lt;&gt;20),
    K4,
    "")))</f>
        <v/>
      </c>
      <c r="I4" s="14">
        <v>20</v>
      </c>
      <c r="J4" s="15" t="s">
        <v>65</v>
      </c>
      <c r="K4" s="15" t="s">
        <v>66</v>
      </c>
      <c r="L4" s="15"/>
    </row>
    <row r="5" spans="1:13" ht="17.399999999999999" customHeight="1" x14ac:dyDescent="0.3">
      <c r="A5" s="44"/>
      <c r="B5" s="46" t="s">
        <v>64</v>
      </c>
      <c r="C5" s="47"/>
      <c r="D5" s="20"/>
      <c r="E5" s="10" t="str">
        <f t="shared" si="0"/>
        <v>*</v>
      </c>
      <c r="F5" s="1">
        <f>IF(ISBLANK('CANCELLATION FORM'!D5),0,IF(TYPE('CANCELLATION FORM'!D5)&lt;&gt;2,1,0))</f>
        <v>0</v>
      </c>
      <c r="G5" s="11" t="str">
        <f>IF(ISBLANK(D5),"",IF(LEN(D5)&lt;&gt;I5,J5,""))</f>
        <v/>
      </c>
      <c r="I5" s="14">
        <v>2</v>
      </c>
      <c r="J5" s="15" t="s">
        <v>42</v>
      </c>
      <c r="K5" s="15"/>
      <c r="L5" s="15"/>
    </row>
    <row r="6" spans="1:13" ht="17.399999999999999" x14ac:dyDescent="0.3">
      <c r="A6" s="44"/>
      <c r="B6" s="46" t="s">
        <v>2</v>
      </c>
      <c r="C6" s="47"/>
      <c r="D6" s="20"/>
      <c r="E6" s="10" t="str">
        <f t="shared" si="0"/>
        <v>*</v>
      </c>
      <c r="F6" s="1">
        <f>IF(ISBLANK('CANCELLATION FORM'!D6),0,IF(TYPE('CANCELLATION FORM'!D6)&lt;&gt;2,1,0))</f>
        <v>0</v>
      </c>
      <c r="G6" s="11" t="str">
        <f>IF(LEN(D6)&gt;I6,J6,IF(ISERROR(FIND(CHAR(10),D6,1)&gt;0),"",K6))</f>
        <v/>
      </c>
      <c r="I6" s="14">
        <v>200</v>
      </c>
      <c r="J6" s="15" t="s">
        <v>22</v>
      </c>
      <c r="K6" s="15" t="s">
        <v>61</v>
      </c>
      <c r="L6" s="15"/>
    </row>
    <row r="7" spans="1:13" ht="17.399999999999999" x14ac:dyDescent="0.3">
      <c r="A7" s="45"/>
      <c r="B7" s="48" t="s">
        <v>9</v>
      </c>
      <c r="C7" s="27" t="s">
        <v>44</v>
      </c>
      <c r="D7" s="26"/>
      <c r="E7" s="10" t="str">
        <f t="shared" si="0"/>
        <v>*</v>
      </c>
      <c r="F7" s="1">
        <f>IF(ISBLANK('CANCELLATION FORM'!D7),0,IF(TYPE('CANCELLATION FORM'!D7)&lt;&gt;2,1,0))</f>
        <v>0</v>
      </c>
      <c r="G7" s="11" t="str">
        <f>IF(LEN(D7)&gt;I7,J7,IF(ISERROR(FIND(CHAR(10),D7,1)&gt;0),"",K7))</f>
        <v/>
      </c>
      <c r="I7" s="14">
        <v>100</v>
      </c>
      <c r="J7" s="15" t="s">
        <v>21</v>
      </c>
      <c r="K7" s="15" t="s">
        <v>61</v>
      </c>
      <c r="L7" s="15"/>
    </row>
    <row r="8" spans="1:13" ht="17.399999999999999" x14ac:dyDescent="0.3">
      <c r="A8" s="45"/>
      <c r="B8" s="49"/>
      <c r="C8" s="18" t="s">
        <v>3</v>
      </c>
      <c r="D8" s="20"/>
      <c r="E8" s="10" t="str">
        <f t="shared" si="0"/>
        <v>*</v>
      </c>
      <c r="F8" s="1">
        <f>IF(ISBLANK('CANCELLATION FORM'!D8),0,IF(TYPE('CANCELLATION FORM'!D8)&lt;&gt;2,1,0))</f>
        <v>0</v>
      </c>
      <c r="G8" s="11" t="str">
        <f t="shared" ref="G8:G18" si="1">IF(LEN(D8)&gt;I8,J8,"")</f>
        <v/>
      </c>
      <c r="I8" s="14">
        <v>100</v>
      </c>
      <c r="J8" s="15" t="s">
        <v>21</v>
      </c>
      <c r="K8" s="15"/>
      <c r="L8" s="15"/>
    </row>
    <row r="9" spans="1:13" ht="17.399999999999999" x14ac:dyDescent="0.3">
      <c r="A9" s="45"/>
      <c r="B9" s="49"/>
      <c r="C9" s="18" t="s">
        <v>4</v>
      </c>
      <c r="D9" s="20"/>
      <c r="E9" s="10"/>
      <c r="F9" s="1">
        <f>IF(ISBLANK('CANCELLATION FORM'!D9),0,IF(TYPE('CANCELLATION FORM'!D9)&lt;&gt;2,1,0))</f>
        <v>0</v>
      </c>
      <c r="G9" s="11" t="str">
        <f t="shared" si="1"/>
        <v/>
      </c>
      <c r="I9" s="14">
        <v>100</v>
      </c>
      <c r="J9" s="15" t="s">
        <v>21</v>
      </c>
      <c r="K9" s="15"/>
      <c r="L9" s="15"/>
    </row>
    <row r="10" spans="1:13" ht="17.399999999999999" x14ac:dyDescent="0.3">
      <c r="A10" s="45"/>
      <c r="B10" s="50"/>
      <c r="C10" s="18" t="s">
        <v>5</v>
      </c>
      <c r="D10" s="20"/>
      <c r="E10" s="10" t="str">
        <f t="shared" si="0"/>
        <v>*</v>
      </c>
      <c r="F10" s="1">
        <f>IF(ISBLANK('CANCELLATION FORM'!D10),0,IF(TYPE('CANCELLATION FORM'!D10)&lt;&gt;2,1,0))</f>
        <v>0</v>
      </c>
      <c r="G10" s="11" t="str">
        <f t="shared" si="1"/>
        <v/>
      </c>
      <c r="I10" s="14">
        <v>200</v>
      </c>
      <c r="J10" s="15" t="s">
        <v>22</v>
      </c>
      <c r="K10" s="15"/>
      <c r="L10" s="15"/>
    </row>
    <row r="11" spans="1:13" x14ac:dyDescent="0.3">
      <c r="A11" s="3"/>
      <c r="B11" s="3"/>
      <c r="C11" s="3"/>
      <c r="D11" s="32"/>
      <c r="E11" s="9"/>
      <c r="F11" s="2"/>
      <c r="G11" s="12"/>
      <c r="I11" s="14"/>
      <c r="J11" s="15"/>
      <c r="K11" s="15"/>
      <c r="L11" s="15"/>
    </row>
    <row r="12" spans="1:13" ht="42" customHeight="1" x14ac:dyDescent="0.3">
      <c r="A12" s="51" t="s">
        <v>10</v>
      </c>
      <c r="B12" s="46" t="s">
        <v>40</v>
      </c>
      <c r="C12" s="47"/>
      <c r="D12" s="20"/>
      <c r="E12" s="10"/>
      <c r="F12" s="1">
        <f>IF(ISBLANK('CANCELLATION FORM'!D12),0,IF(TYPE('CANCELLATION FORM'!D12)&lt;&gt;2,1,0))</f>
        <v>0</v>
      </c>
      <c r="G12" s="11" t="str">
        <f>IF(LEN(D12)&gt;I12,J12,IF(ISERROR(FIND(CHAR(10),D12,1)&gt;0),"",K12))</f>
        <v/>
      </c>
      <c r="I12" s="14">
        <v>100</v>
      </c>
      <c r="J12" s="15" t="s">
        <v>21</v>
      </c>
      <c r="K12" s="15" t="s">
        <v>61</v>
      </c>
      <c r="L12" s="15"/>
    </row>
    <row r="13" spans="1:13" ht="17.399999999999999" x14ac:dyDescent="0.3">
      <c r="A13" s="44"/>
      <c r="B13" s="46" t="s">
        <v>1</v>
      </c>
      <c r="C13" s="47"/>
      <c r="D13" s="20"/>
      <c r="E13" s="10"/>
      <c r="F13" s="1">
        <f>IF(ISBLANK('CANCELLATION FORM'!D13),0,IF(TYPE('CANCELLATION FORM'!D13)&lt;&gt;2,1,0))</f>
        <v>0</v>
      </c>
      <c r="G13" s="11" t="str">
        <f>IF(ISBLANK(D13),"",IF(LEN(D13)&lt;&gt;I13,J13,""))</f>
        <v/>
      </c>
      <c r="I13" s="14">
        <v>2</v>
      </c>
      <c r="J13" s="15" t="s">
        <v>43</v>
      </c>
      <c r="K13" s="15"/>
      <c r="L13" s="15"/>
    </row>
    <row r="14" spans="1:13" ht="17.399999999999999" x14ac:dyDescent="0.3">
      <c r="A14" s="44"/>
      <c r="B14" s="46" t="s">
        <v>2</v>
      </c>
      <c r="C14" s="47"/>
      <c r="D14" s="20"/>
      <c r="E14" s="10"/>
      <c r="F14" s="1">
        <f>IF(ISBLANK('CANCELLATION FORM'!D14),0,IF(TYPE('CANCELLATION FORM'!D14)&lt;&gt;2,1,0))</f>
        <v>0</v>
      </c>
      <c r="G14" s="11" t="str">
        <f>IF(LEN(D14)&gt;I14,J14,IF(ISERROR(FIND(CHAR(10),D14,1)&gt;0),"",K14))</f>
        <v/>
      </c>
      <c r="I14" s="14">
        <v>200</v>
      </c>
      <c r="J14" s="15" t="s">
        <v>22</v>
      </c>
      <c r="K14" s="15" t="s">
        <v>61</v>
      </c>
      <c r="L14" s="15"/>
    </row>
    <row r="15" spans="1:13" ht="17.399999999999999" x14ac:dyDescent="0.3">
      <c r="A15" s="45"/>
      <c r="B15" s="48" t="s">
        <v>9</v>
      </c>
      <c r="C15" s="18" t="s">
        <v>44</v>
      </c>
      <c r="D15" s="26"/>
      <c r="E15" s="10"/>
      <c r="F15" s="1">
        <f>IF(ISBLANK('CANCELLATION FORM'!D15),0,IF(TYPE('CANCELLATION FORM'!D15)&lt;&gt;2,1,0))</f>
        <v>0</v>
      </c>
      <c r="G15" s="11" t="str">
        <f>IF(LEN(D15)&gt;I15,J15,IF(ISERROR(FIND(CHAR(10),D15,1)&gt;0),"",K15))</f>
        <v/>
      </c>
      <c r="I15" s="14">
        <v>100</v>
      </c>
      <c r="J15" s="15" t="s">
        <v>21</v>
      </c>
      <c r="K15" s="15" t="s">
        <v>61</v>
      </c>
      <c r="L15" s="15"/>
    </row>
    <row r="16" spans="1:13" ht="17.399999999999999" x14ac:dyDescent="0.3">
      <c r="A16" s="45"/>
      <c r="B16" s="49"/>
      <c r="C16" s="18" t="s">
        <v>3</v>
      </c>
      <c r="D16" s="20"/>
      <c r="E16" s="10"/>
      <c r="F16" s="1">
        <f>IF(ISBLANK('CANCELLATION FORM'!D16),0,IF(TYPE('CANCELLATION FORM'!D16)&lt;&gt;2,1,0))</f>
        <v>0</v>
      </c>
      <c r="G16" s="11" t="str">
        <f t="shared" si="1"/>
        <v/>
      </c>
      <c r="I16" s="14">
        <v>100</v>
      </c>
      <c r="J16" s="15" t="s">
        <v>21</v>
      </c>
      <c r="K16" s="15"/>
      <c r="L16" s="15"/>
    </row>
    <row r="17" spans="1:12" ht="17.399999999999999" x14ac:dyDescent="0.3">
      <c r="A17" s="45"/>
      <c r="B17" s="49"/>
      <c r="C17" s="18" t="s">
        <v>4</v>
      </c>
      <c r="D17" s="20"/>
      <c r="E17" s="10"/>
      <c r="F17" s="1">
        <f>IF(ISBLANK('CANCELLATION FORM'!D17),0,IF(TYPE('CANCELLATION FORM'!D17)&lt;&gt;2,1,0))</f>
        <v>0</v>
      </c>
      <c r="G17" s="11" t="str">
        <f t="shared" si="1"/>
        <v/>
      </c>
      <c r="I17" s="14">
        <v>100</v>
      </c>
      <c r="J17" s="15" t="s">
        <v>21</v>
      </c>
      <c r="K17" s="15"/>
      <c r="L17" s="15"/>
    </row>
    <row r="18" spans="1:12" ht="17.399999999999999" x14ac:dyDescent="0.3">
      <c r="A18" s="45"/>
      <c r="B18" s="50"/>
      <c r="C18" s="18" t="s">
        <v>5</v>
      </c>
      <c r="D18" s="20"/>
      <c r="E18" s="10"/>
      <c r="F18" s="1">
        <f>IF(ISBLANK('CANCELLATION FORM'!D18),0,IF(TYPE('CANCELLATION FORM'!D18)&lt;&gt;2,1,0))</f>
        <v>0</v>
      </c>
      <c r="G18" s="11" t="str">
        <f t="shared" si="1"/>
        <v/>
      </c>
      <c r="I18" s="14">
        <v>200</v>
      </c>
      <c r="J18" s="15" t="s">
        <v>22</v>
      </c>
      <c r="K18" s="15"/>
      <c r="L18" s="15"/>
    </row>
    <row r="19" spans="1:12" x14ac:dyDescent="0.3">
      <c r="A19" s="4"/>
      <c r="B19" s="4"/>
      <c r="C19" s="4"/>
      <c r="D19" s="4"/>
      <c r="E19" s="9"/>
      <c r="F19" s="2"/>
      <c r="G19" s="12"/>
      <c r="I19" s="14"/>
      <c r="J19" s="15"/>
      <c r="K19" s="15"/>
      <c r="L19" s="15"/>
    </row>
    <row r="20" spans="1:12" x14ac:dyDescent="0.3">
      <c r="A20" s="52" t="s">
        <v>47</v>
      </c>
      <c r="B20" s="53"/>
      <c r="C20" s="53"/>
      <c r="D20" s="54"/>
      <c r="E20" s="9"/>
      <c r="F20" s="2">
        <f>COUNTA(D21:D30)</f>
        <v>0</v>
      </c>
      <c r="G20" s="28" t="str">
        <f>IF(OR(AND(F20&gt;0,F32&gt;0),AND(F20&gt;0,F43&gt;0)),J20,"")</f>
        <v/>
      </c>
      <c r="I20" s="14"/>
      <c r="J20" s="15" t="s">
        <v>55</v>
      </c>
      <c r="K20" s="15"/>
      <c r="L20" s="15"/>
    </row>
    <row r="21" spans="1:12" ht="17.399999999999999" x14ac:dyDescent="0.3">
      <c r="A21" s="38" t="s">
        <v>48</v>
      </c>
      <c r="B21" s="39"/>
      <c r="C21" s="40"/>
      <c r="D21" s="20"/>
      <c r="E21" s="10" t="str">
        <f>IF(COUNTA($D$21:$D$30)=0,"",IF(ISBLANK(D21),"*",IF(G21="","","*")))</f>
        <v/>
      </c>
      <c r="F21" s="1">
        <f>IF(ISBLANK('CANCELLATION FORM'!D21),0,IF(TYPE('CANCELLATION FORM'!D21)&lt;&gt;2,1,0))</f>
        <v>0</v>
      </c>
      <c r="G21" s="13" t="str">
        <f ca="1">IF(ISBLANK(D21),"",IF(AND(ISNUMBER(VALUE(D21)),ISERROR(H21)=FALSE,I21),IF(OR(H21&gt;NOW(),H21&lt;DATE(2012,11,1)),K21,IF(ISBLANK(D$25),"",IF(D$21&gt;=D$25,"",L21))),J21))</f>
        <v/>
      </c>
      <c r="H21" s="16" t="e">
        <f>DATE(LEFT(D21,4),MID(D21,6,2),RIGHT(D21,2))</f>
        <v>#VALUE!</v>
      </c>
      <c r="I21" s="14" t="b">
        <f>OR(MID(D21,5,1)="-",MID(D21,8,1)="-")</f>
        <v>0</v>
      </c>
      <c r="J21" s="24" t="s">
        <v>23</v>
      </c>
      <c r="K21" s="15" t="s">
        <v>58</v>
      </c>
      <c r="L21" s="15" t="s">
        <v>59</v>
      </c>
    </row>
    <row r="22" spans="1:12" x14ac:dyDescent="0.3">
      <c r="A22" s="38" t="s">
        <v>11</v>
      </c>
      <c r="B22" s="39"/>
      <c r="C22" s="39"/>
      <c r="D22" s="33"/>
      <c r="E22" s="9"/>
      <c r="F22" s="2"/>
      <c r="G22" s="12"/>
      <c r="I22" s="14"/>
      <c r="J22" s="15"/>
      <c r="K22" s="15"/>
      <c r="L22" s="15"/>
    </row>
    <row r="23" spans="1:12" ht="17.399999999999999" x14ac:dyDescent="0.3">
      <c r="A23" s="41" t="s">
        <v>12</v>
      </c>
      <c r="B23" s="42"/>
      <c r="C23" s="43"/>
      <c r="D23" s="20"/>
      <c r="E23" s="10" t="str">
        <f>IF(COUNTA($D$21:$D$30)=0,"",IF(ISBLANK(D23),"*",IF(G23="","","*")))</f>
        <v/>
      </c>
      <c r="F23" s="1">
        <f>IF(ISBLANK('CANCELLATION FORM'!D23),0,IF(TYPE('CANCELLATION FORM'!D23)&lt;&gt;2,1,0))</f>
        <v>0</v>
      </c>
      <c r="G23" s="11" t="str">
        <f>IF(ISBLANK(D23),"",IF(LEN(D23)&lt;&gt;I23,J23,IF(LEFT(D23,2)&lt;&gt;"FI",K23,"")))</f>
        <v/>
      </c>
      <c r="I23" s="14">
        <v>12</v>
      </c>
      <c r="J23" s="15" t="s">
        <v>24</v>
      </c>
      <c r="K23" s="15" t="s">
        <v>25</v>
      </c>
      <c r="L23" s="15"/>
    </row>
    <row r="24" spans="1:12" ht="17.399999999999999" x14ac:dyDescent="0.3">
      <c r="A24" s="41" t="s">
        <v>13</v>
      </c>
      <c r="B24" s="42"/>
      <c r="C24" s="43"/>
      <c r="D24" s="20"/>
      <c r="E24" s="10" t="str">
        <f>IF(COUNTA($D$21:$D$30)=0,"",IF(ISBLANK(D24),"*",IF(G24="","","*")))</f>
        <v/>
      </c>
      <c r="F24" s="1">
        <f>IF(ISBLANK('CANCELLATION FORM'!D24),0,IF(TYPE('CANCELLATION FORM'!D24)&lt;&gt;2,1,0))</f>
        <v>0</v>
      </c>
      <c r="G24" s="11" t="str">
        <f>IF(LEN(D24)&gt;I24,J24,IF(ISERROR(FIND(CHAR(10),D24,1)&gt;0),"",K24))</f>
        <v/>
      </c>
      <c r="I24" s="14">
        <v>100</v>
      </c>
      <c r="J24" s="15" t="s">
        <v>21</v>
      </c>
      <c r="K24" s="15" t="s">
        <v>61</v>
      </c>
      <c r="L24" s="15"/>
    </row>
    <row r="25" spans="1:12" ht="17.399999999999999" x14ac:dyDescent="0.3">
      <c r="A25" s="38" t="s">
        <v>49</v>
      </c>
      <c r="B25" s="39"/>
      <c r="C25" s="40"/>
      <c r="D25" s="20"/>
      <c r="E25" s="10" t="str">
        <f>IF(COUNTA($D$21:$D$30)=0,"",IF(ISBLANK(D25),"*",IF(G25="","","*")))</f>
        <v/>
      </c>
      <c r="F25" s="1">
        <f>IF(ISBLANK('CANCELLATION FORM'!D25),0,IF(TYPE('CANCELLATION FORM'!D25)&lt;&gt;2,1,0))</f>
        <v>0</v>
      </c>
      <c r="G25" s="13" t="str">
        <f ca="1">IF(ISBLANK(D25),"",IF(AND(ISNUMBER(VALUE(D25)),ISERROR(H25)=FALSE,I25),IF(OR(H25&gt;NOW(),H25&lt;DATE(2012,11,1)),K25,IF(ISBLANK(D$21),"",IF(D$21&gt;=D$25,"",L25))),J25))</f>
        <v/>
      </c>
      <c r="H25" s="16" t="e">
        <f>DATE(LEFT(D25,4),MID(D25,6,2),RIGHT(D25,2))</f>
        <v>#VALUE!</v>
      </c>
      <c r="I25" s="14" t="b">
        <f>OR(MID(D25,5,1)="-",MID(D25,8,1)="-")</f>
        <v>0</v>
      </c>
      <c r="J25" s="15" t="s">
        <v>23</v>
      </c>
      <c r="K25" s="15" t="s">
        <v>26</v>
      </c>
      <c r="L25" s="15" t="s">
        <v>57</v>
      </c>
    </row>
    <row r="26" spans="1:12" x14ac:dyDescent="0.3">
      <c r="A26" s="38" t="s">
        <v>50</v>
      </c>
      <c r="B26" s="58"/>
      <c r="C26" s="58"/>
      <c r="D26" s="33"/>
      <c r="E26" s="9"/>
      <c r="F26" s="2"/>
      <c r="G26" s="12"/>
      <c r="I26" s="14"/>
      <c r="J26" s="15"/>
      <c r="K26" s="15"/>
      <c r="L26" s="15"/>
    </row>
    <row r="27" spans="1:12" ht="17.399999999999999" x14ac:dyDescent="0.3">
      <c r="A27" s="41" t="s">
        <v>14</v>
      </c>
      <c r="B27" s="42"/>
      <c r="C27" s="43"/>
      <c r="D27" s="20"/>
      <c r="E27" s="10" t="str">
        <f>IF(COUNTA($D$21:$D$30)=0,"",IF(ISBLANK(D27),"*",IF(G27="","","*")))</f>
        <v/>
      </c>
      <c r="F27" s="1">
        <f>IF(ISBLANK('CANCELLATION FORM'!D27),0,IF(TYPE('CANCELLATION FORM'!D27)&lt;&gt;2,1,0))</f>
        <v>0</v>
      </c>
      <c r="G27" s="11" t="str">
        <f>IF(ISBLANK(D27),"",IF(OR(H27,ISERROR(VALUE(D27)),ISERROR(FIND(".",D27))=FALSE,ISERROR(FIND(",",D27))=FALSE,ISERROR(FIND(" ",D27))=FALSE),J27,IF(LEN(D27)&gt;I27,K27,"")))</f>
        <v/>
      </c>
      <c r="H27" s="21" t="b">
        <f>IF(OR(ISERROR(VALUE(D27)),ISERROR(VALUE(LEFT(D27,1))),ISERROR(VALUE(RIGHT(D27,1)))),TRUE,VALUE(D27)&lt;0)</f>
        <v>1</v>
      </c>
      <c r="I27" s="14">
        <v>19</v>
      </c>
      <c r="J27" s="15" t="s">
        <v>32</v>
      </c>
      <c r="K27" s="15" t="s">
        <v>27</v>
      </c>
      <c r="L27" s="15"/>
    </row>
    <row r="28" spans="1:12" ht="17.399999999999999" x14ac:dyDescent="0.3">
      <c r="A28" s="41" t="s">
        <v>15</v>
      </c>
      <c r="B28" s="42"/>
      <c r="C28" s="43"/>
      <c r="D28" s="20"/>
      <c r="E28" s="10" t="str">
        <f>IF(COUNTA($D$21:$D$30)=0,"",IF(ISBLANK(D28),"*",IF(G28="","","*")))</f>
        <v/>
      </c>
      <c r="F28" s="1">
        <f>IF(ISBLANK('CANCELLATION FORM'!D28),0,IF(TYPE('CANCELLATION FORM'!D28)&lt;&gt;2,1,0))</f>
        <v>0</v>
      </c>
      <c r="G28" s="11" t="str">
        <f>IF(ISBLANK(D28),"",IF(OR(ISERROR(FIND(",",D28))=FALSE,ISERROR(FIND(" ",D28))=FALSE),K28,IF(OR(IF(ISERROR(H28)=FALSE,LEN(D28)-H28=2=FALSE,TRUE),I28=TRUE),J28,"")))</f>
        <v/>
      </c>
      <c r="H28" s="17" t="e">
        <f>FIND(".",D28)</f>
        <v>#VALUE!</v>
      </c>
      <c r="I28" s="17" t="b">
        <f>OR(ISERROR(VALUE(LEFT(D28,1))),ISERROR(VALUE(RIGHT(D28,1))))</f>
        <v>1</v>
      </c>
      <c r="J28" s="15" t="s">
        <v>41</v>
      </c>
      <c r="K28" s="15" t="s">
        <v>45</v>
      </c>
      <c r="L28" s="15"/>
    </row>
    <row r="29" spans="1:12" ht="17.399999999999999" x14ac:dyDescent="0.3">
      <c r="A29" s="38" t="s">
        <v>51</v>
      </c>
      <c r="B29" s="39"/>
      <c r="C29" s="40"/>
      <c r="D29" s="20"/>
      <c r="E29" s="10"/>
      <c r="F29" s="1">
        <f>IF(ISBLANK('CANCELLATION FORM'!D29),0,IF(TYPE('CANCELLATION FORM'!D29)&lt;&gt;2,1,0))</f>
        <v>0</v>
      </c>
      <c r="G29" s="13" t="str">
        <f ca="1">IF(ISBLANK(D29),"",IF(AND(ISNUMBER(VALUE(D29)),ISERROR(H29)=FALSE,I29),IF(OR(H29&gt;NOW(),H29&lt;DATE(2012,11,1)),K29,IF(ISBLANK(D$21),"",IF(D$21&gt;=D$29,"",""))),J29))</f>
        <v/>
      </c>
      <c r="H29" s="16" t="e">
        <f>DATE(LEFT(D29,4),MID(D29,6,2),RIGHT(D29,2))</f>
        <v>#VALUE!</v>
      </c>
      <c r="I29" s="14" t="b">
        <f>OR(MID(D29,5,1)="-",MID(D29,8,1)="-")</f>
        <v>0</v>
      </c>
      <c r="J29" s="15" t="s">
        <v>23</v>
      </c>
      <c r="K29" s="15" t="s">
        <v>56</v>
      </c>
      <c r="L29" s="15" t="s">
        <v>60</v>
      </c>
    </row>
    <row r="30" spans="1:12" ht="17.399999999999999" x14ac:dyDescent="0.3">
      <c r="A30" s="38" t="s">
        <v>16</v>
      </c>
      <c r="B30" s="39"/>
      <c r="C30" s="40"/>
      <c r="D30" s="20"/>
      <c r="E30" s="10"/>
      <c r="F30" s="1">
        <f>IF(ISBLANK('CANCELLATION FORM'!D30),0,IF(TYPE('CANCELLATION FORM'!D30)&lt;&gt;2,1,0))</f>
        <v>0</v>
      </c>
      <c r="G30" s="11" t="str">
        <f>IF(ISBLANK(D30),"",IF(LEN(D30)&gt;I30,J30,""))</f>
        <v/>
      </c>
      <c r="I30" s="14">
        <v>8000</v>
      </c>
      <c r="J30" s="15" t="s">
        <v>28</v>
      </c>
      <c r="K30" s="15"/>
      <c r="L30" s="15"/>
    </row>
    <row r="31" spans="1:12" x14ac:dyDescent="0.3">
      <c r="A31" s="4"/>
      <c r="B31" s="4"/>
      <c r="C31" s="4"/>
      <c r="D31" s="34"/>
      <c r="E31" s="9"/>
      <c r="F31" s="2"/>
      <c r="G31" s="12"/>
      <c r="I31" s="14"/>
      <c r="J31" s="15"/>
      <c r="K31" s="15"/>
      <c r="L31" s="15"/>
    </row>
    <row r="32" spans="1:12" x14ac:dyDescent="0.3">
      <c r="A32" s="29" t="s">
        <v>6</v>
      </c>
      <c r="B32" s="30"/>
      <c r="C32" s="30"/>
      <c r="D32" s="35"/>
      <c r="E32" s="9"/>
      <c r="F32" s="2">
        <f>COUNTA(D33:D41)</f>
        <v>0</v>
      </c>
      <c r="G32" s="28" t="str">
        <f>IF(OR(AND(F32&gt;0,F43&gt;0),AND(F32&gt;0,F20&gt;0)),J32,"")</f>
        <v/>
      </c>
      <c r="I32" s="14"/>
      <c r="J32" s="15" t="s">
        <v>55</v>
      </c>
      <c r="K32" s="15"/>
      <c r="L32" s="15"/>
    </row>
    <row r="33" spans="1:12" ht="17.399999999999999" x14ac:dyDescent="0.3">
      <c r="A33" s="59" t="s">
        <v>48</v>
      </c>
      <c r="B33" s="60"/>
      <c r="C33" s="61"/>
      <c r="D33" s="20"/>
      <c r="E33" s="10" t="str">
        <f>IF(COUNTA($D$33:$D$41)=0,"",IF(ISBLANK(D33),"*",IF(G33="","","*")))</f>
        <v/>
      </c>
      <c r="F33" s="1">
        <f>IF(ISBLANK('CANCELLATION FORM'!D33),0,IF(TYPE('CANCELLATION FORM'!D33)&lt;&gt;2,1,0))</f>
        <v>0</v>
      </c>
      <c r="G33" s="13" t="str">
        <f ca="1">IF(ISBLANK(D33),"",IF(AND(ISNUMBER(VALUE(D33)),ISERROR(H33)=FALSE,I33),IF(OR(H33&gt;NOW(),H33&lt;DATE(2012,11,1)),K33,IF(ISBLANK(D$38),"",IF(D$33&gt;=D$38,"",L33))),J33))</f>
        <v/>
      </c>
      <c r="H33" s="16" t="e">
        <f>DATE(LEFT(D33,4),MID(D33,6,2),RIGHT(D33,2))</f>
        <v>#VALUE!</v>
      </c>
      <c r="I33" s="14" t="b">
        <f>OR(MID(D33,5,1)="-",MID(D33,8,1)="-")</f>
        <v>0</v>
      </c>
      <c r="J33" s="15" t="s">
        <v>23</v>
      </c>
      <c r="K33" s="15" t="s">
        <v>58</v>
      </c>
      <c r="L33" s="15" t="s">
        <v>59</v>
      </c>
    </row>
    <row r="34" spans="1:12" x14ac:dyDescent="0.3">
      <c r="A34" s="59" t="s">
        <v>11</v>
      </c>
      <c r="B34" s="62"/>
      <c r="C34" s="60"/>
      <c r="D34" s="33"/>
      <c r="E34" s="9"/>
      <c r="F34" s="2"/>
      <c r="G34" s="12"/>
      <c r="I34" s="14"/>
      <c r="J34" s="15"/>
      <c r="K34" s="15"/>
      <c r="L34" s="15"/>
    </row>
    <row r="35" spans="1:12" ht="17.399999999999999" x14ac:dyDescent="0.3">
      <c r="A35" s="55" t="s">
        <v>17</v>
      </c>
      <c r="B35" s="56"/>
      <c r="C35" s="57"/>
      <c r="D35" s="20"/>
      <c r="E35" s="10" t="str">
        <f>IF(COUNTA($D$33:$D$41)=0,"",IF(ISBLANK(D35),"*",IF(G35="","","*")))</f>
        <v/>
      </c>
      <c r="F35" s="1">
        <f>IF(ISBLANK('CANCELLATION FORM'!D35),0,IF(TYPE('CANCELLATION FORM'!D35)&lt;&gt;2,1,0))</f>
        <v>0</v>
      </c>
      <c r="G35" s="11" t="str">
        <f>IF(ISBLANK(D35),"",IF(D35&lt;&gt;I35,J35,""))</f>
        <v/>
      </c>
      <c r="I35" s="14" t="s">
        <v>38</v>
      </c>
      <c r="J35" s="15" t="s">
        <v>29</v>
      </c>
      <c r="K35" s="15"/>
      <c r="L35" s="15"/>
    </row>
    <row r="36" spans="1:12" ht="17.399999999999999" x14ac:dyDescent="0.3">
      <c r="A36" s="55" t="s">
        <v>18</v>
      </c>
      <c r="B36" s="56"/>
      <c r="C36" s="57"/>
      <c r="D36" s="20"/>
      <c r="E36" s="10" t="str">
        <f>IF(COUNTA($D$33:$D$41)=0,"",IF(ISBLANK(D36),"*",IF(G36="","","*")))</f>
        <v/>
      </c>
      <c r="F36" s="1">
        <f>IF(ISBLANK('CANCELLATION FORM'!D36),0,IF(TYPE('CANCELLATION FORM'!D36)&lt;&gt;2,1,0))</f>
        <v>0</v>
      </c>
      <c r="G36" s="11" t="str">
        <f>IF(ISBLANK(D36),"",IF(D36&lt;&gt;I36,J36,""))</f>
        <v/>
      </c>
      <c r="I36" s="14" t="s">
        <v>38</v>
      </c>
      <c r="J36" s="15" t="s">
        <v>30</v>
      </c>
      <c r="K36" s="15"/>
      <c r="L36" s="15"/>
    </row>
    <row r="37" spans="1:12" ht="17.399999999999999" x14ac:dyDescent="0.3">
      <c r="A37" s="55" t="s">
        <v>19</v>
      </c>
      <c r="B37" s="56"/>
      <c r="C37" s="57"/>
      <c r="D37" s="20"/>
      <c r="E37" s="10" t="str">
        <f>IF(COUNTA($D$33:$D$41)=0,"",IF(ISBLANK(D37),"*",IF(G37="","","*")))</f>
        <v/>
      </c>
      <c r="F37" s="1">
        <f>IF(ISBLANK('CANCELLATION FORM'!D37),0,IF(TYPE('CANCELLATION FORM'!D37)&lt;&gt;2,1,0))</f>
        <v>0</v>
      </c>
      <c r="G37" s="11" t="str">
        <f>IF(ISBLANK(D37),"",IF(D37&lt;&gt;I37,J37,""))</f>
        <v/>
      </c>
      <c r="I37" s="14" t="s">
        <v>39</v>
      </c>
      <c r="J37" s="15" t="s">
        <v>31</v>
      </c>
      <c r="K37" s="15"/>
      <c r="L37" s="15"/>
    </row>
    <row r="38" spans="1:12" ht="17.399999999999999" x14ac:dyDescent="0.3">
      <c r="A38" s="59" t="s">
        <v>49</v>
      </c>
      <c r="B38" s="60"/>
      <c r="C38" s="61"/>
      <c r="D38" s="20"/>
      <c r="E38" s="10" t="str">
        <f>IF(COUNTA($D$33:$D$41)=0,"",IF(ISBLANK(D38),"*",IF(G38="","","*")))</f>
        <v/>
      </c>
      <c r="F38" s="1">
        <f>IF(ISBLANK('CANCELLATION FORM'!D38),0,IF(TYPE('CANCELLATION FORM'!D38)&lt;&gt;2,1,0))</f>
        <v>0</v>
      </c>
      <c r="G38" s="13" t="str">
        <f ca="1">IF(ISBLANK(D38),"",IF(AND(ISNUMBER(VALUE(D38)),ISERROR(H38)=FALSE,I38),IF(OR(H38&gt;NOW(),H38&lt;DATE(2012,11,1)),K38,IF(ISBLANK(D$33),"",IF(D$33&gt;=D$38,"",L38))),J38))</f>
        <v/>
      </c>
      <c r="H38" s="16" t="e">
        <f>DATE(LEFT(D38,4),MID(D38,6,2),RIGHT(D38,2))</f>
        <v>#VALUE!</v>
      </c>
      <c r="I38" s="14" t="b">
        <f>OR(MID(D38,5,1)="-",MID(D38,8,1)="-")</f>
        <v>0</v>
      </c>
      <c r="J38" s="15" t="s">
        <v>23</v>
      </c>
      <c r="K38" s="15" t="s">
        <v>26</v>
      </c>
      <c r="L38" s="15" t="s">
        <v>57</v>
      </c>
    </row>
    <row r="39" spans="1:12" ht="27" customHeight="1" x14ac:dyDescent="0.3">
      <c r="A39" s="65" t="s">
        <v>52</v>
      </c>
      <c r="B39" s="66"/>
      <c r="C39" s="67"/>
      <c r="D39" s="20"/>
      <c r="E39" s="10" t="str">
        <f>IF(COUNTA($D$33:$D$41)=0,"",IF(ISBLANK(D39),"*",IF(G39="","","*")))</f>
        <v/>
      </c>
      <c r="F39" s="1">
        <f>IF(ISBLANK('CANCELLATION FORM'!D39),0,IF(TYPE('CANCELLATION FORM'!D39)&lt;&gt;2,1,0))</f>
        <v>0</v>
      </c>
      <c r="G39" s="11" t="str">
        <f>IF(ISBLANK(D39),"",IF(OR(H39,ISERROR(VALUE(D39)),ISERROR(FIND(".",D39))=FALSE,ISERROR(FIND(",",D39))=FALSE,ISERROR(FIND(" ",D39))=FALSE),J39,IF(LEN(D39)&gt;I39,K39,"")))</f>
        <v/>
      </c>
      <c r="H39" s="17" t="b">
        <f>OR(ISERROR(VALUE(LEFT(D39,1))),ISERROR(VALUE(RIGHT(D39,1))))</f>
        <v>1</v>
      </c>
      <c r="I39" s="14">
        <v>19</v>
      </c>
      <c r="J39" s="15" t="s">
        <v>32</v>
      </c>
      <c r="K39" s="15" t="s">
        <v>27</v>
      </c>
      <c r="L39" s="15"/>
    </row>
    <row r="40" spans="1:12" ht="17.399999999999999" x14ac:dyDescent="0.3">
      <c r="A40" s="59" t="s">
        <v>51</v>
      </c>
      <c r="B40" s="60"/>
      <c r="C40" s="61"/>
      <c r="D40" s="20"/>
      <c r="E40" s="10"/>
      <c r="F40" s="1">
        <f>IF(ISBLANK('CANCELLATION FORM'!D40),0,IF(TYPE('CANCELLATION FORM'!D40)&lt;&gt;2,1,0))</f>
        <v>0</v>
      </c>
      <c r="G40" s="13" t="str">
        <f ca="1">IF(ISBLANK(D40),"",IF(AND(ISNUMBER(VALUE(D40)),ISERROR(H40)=FALSE,I40),IF(OR(H40&gt;NOW(),H40&lt;DATE(2012,11,1)),K40,IF(ISBLANK(D$33),"",IF(D$33&gt;=D$40,"",""))),J40))</f>
        <v/>
      </c>
      <c r="H40" s="16" t="e">
        <f>DATE(LEFT(D40,4),MID(D40,6,2),RIGHT(D40,2))</f>
        <v>#VALUE!</v>
      </c>
      <c r="I40" s="14" t="b">
        <f>OR(MID(D40,5,1)="-",MID(D40,8,1)="-")</f>
        <v>0</v>
      </c>
      <c r="J40" s="15" t="s">
        <v>23</v>
      </c>
      <c r="K40" s="15" t="s">
        <v>56</v>
      </c>
      <c r="L40" s="15" t="s">
        <v>60</v>
      </c>
    </row>
    <row r="41" spans="1:12" ht="17.399999999999999" x14ac:dyDescent="0.3">
      <c r="A41" s="59" t="s">
        <v>16</v>
      </c>
      <c r="B41" s="60"/>
      <c r="C41" s="61"/>
      <c r="D41" s="20"/>
      <c r="E41" s="10"/>
      <c r="F41" s="1">
        <f>IF(ISBLANK('CANCELLATION FORM'!D41),0,IF(TYPE('CANCELLATION FORM'!D41)&lt;&gt;2,1,0))</f>
        <v>0</v>
      </c>
      <c r="G41" s="11" t="str">
        <f>IF(ISBLANK(D41),"",IF(LEN(D41)&gt;I41,J41,""))</f>
        <v/>
      </c>
      <c r="I41" s="14">
        <v>8000</v>
      </c>
      <c r="J41" s="15" t="s">
        <v>28</v>
      </c>
      <c r="K41" s="15"/>
      <c r="L41" s="15"/>
    </row>
    <row r="42" spans="1:12" x14ac:dyDescent="0.3">
      <c r="A42" s="31"/>
      <c r="B42" s="31"/>
      <c r="C42" s="31"/>
      <c r="D42" s="34"/>
      <c r="E42" s="9"/>
      <c r="F42" s="2"/>
      <c r="G42" s="12"/>
      <c r="I42" s="14"/>
      <c r="J42" s="15"/>
      <c r="K42" s="15"/>
      <c r="L42" s="15"/>
    </row>
    <row r="43" spans="1:12" x14ac:dyDescent="0.3">
      <c r="A43" s="29" t="s">
        <v>53</v>
      </c>
      <c r="B43" s="30"/>
      <c r="C43" s="30"/>
      <c r="D43" s="35"/>
      <c r="E43" s="9"/>
      <c r="F43" s="2">
        <f>COUNTA(D44:D52)</f>
        <v>0</v>
      </c>
      <c r="G43" s="28" t="str">
        <f>IF(OR(AND(F43&gt;0,F32&gt;0),AND(F43&gt;0,F20&gt;0)),J43,"")</f>
        <v/>
      </c>
      <c r="I43" s="14"/>
      <c r="J43" s="15" t="s">
        <v>55</v>
      </c>
      <c r="K43" s="15"/>
      <c r="L43" s="15"/>
    </row>
    <row r="44" spans="1:12" ht="17.399999999999999" x14ac:dyDescent="0.3">
      <c r="A44" s="59" t="s">
        <v>48</v>
      </c>
      <c r="B44" s="60"/>
      <c r="C44" s="61"/>
      <c r="D44" s="20"/>
      <c r="E44" s="10" t="str">
        <f>IF(COUNTA($D$44:$D$52)=0,"",IF(ISBLANK(D44),"*",IF(G44="","","*")))</f>
        <v/>
      </c>
      <c r="F44" s="1">
        <f>IF(ISBLANK('CANCELLATION FORM'!D44),0,IF(TYPE('CANCELLATION FORM'!D44)&lt;&gt;2,1,0))</f>
        <v>0</v>
      </c>
      <c r="G44" s="13" t="str">
        <f ca="1">IF(ISBLANK(D44),"",IF(AND(ISNUMBER(VALUE(D44)),ISERROR(H44)=FALSE,J44),IF(OR(H44&gt;NOW(),H44&lt;DATE(2012,11,1)),K44,IF(ISBLANK(D$49),"",IF(D$44&gt;=D$49,"",L44))),J44))</f>
        <v/>
      </c>
      <c r="H44" s="16" t="e">
        <f>DATE(LEFT(D44,4),MID(D44,6,2),RIGHT(D44,2))</f>
        <v>#VALUE!</v>
      </c>
      <c r="I44" s="14" t="b">
        <f>OR(MID(D44,5,1)="-",MID(D44,8,1)="-")</f>
        <v>0</v>
      </c>
      <c r="J44" s="15" t="s">
        <v>23</v>
      </c>
      <c r="K44" s="15" t="s">
        <v>58</v>
      </c>
      <c r="L44" s="15" t="s">
        <v>59</v>
      </c>
    </row>
    <row r="45" spans="1:12" x14ac:dyDescent="0.3">
      <c r="A45" s="59" t="s">
        <v>11</v>
      </c>
      <c r="B45" s="62"/>
      <c r="C45" s="60"/>
      <c r="D45" s="33"/>
      <c r="E45" s="9"/>
      <c r="F45" s="2"/>
      <c r="G45" s="12"/>
      <c r="I45" s="14"/>
      <c r="J45" s="15"/>
      <c r="K45" s="15"/>
      <c r="L45" s="15"/>
    </row>
    <row r="46" spans="1:12" ht="17.399999999999999" x14ac:dyDescent="0.3">
      <c r="A46" s="55" t="s">
        <v>17</v>
      </c>
      <c r="B46" s="56"/>
      <c r="C46" s="57"/>
      <c r="D46" s="20"/>
      <c r="E46" s="10" t="str">
        <f>IF(COUNTA($D$44:$D$52)=0,"",IF(ISBLANK(D46),"*",IF(G46="","","*")))</f>
        <v/>
      </c>
      <c r="F46" s="1">
        <f>IF(ISBLANK('CANCELLATION FORM'!D46),0,IF(TYPE('CANCELLATION FORM'!D46)&lt;&gt;2,1,0))</f>
        <v>0</v>
      </c>
      <c r="G46" s="11" t="str">
        <f>IF(ISBLANK(D46),"",IF(D46&lt;&gt;I46,J46,""))</f>
        <v/>
      </c>
      <c r="I46" s="14" t="s">
        <v>38</v>
      </c>
      <c r="J46" s="15" t="s">
        <v>29</v>
      </c>
      <c r="K46" s="15"/>
      <c r="L46" s="15"/>
    </row>
    <row r="47" spans="1:12" ht="17.399999999999999" x14ac:dyDescent="0.3">
      <c r="A47" s="55" t="s">
        <v>18</v>
      </c>
      <c r="B47" s="56"/>
      <c r="C47" s="57"/>
      <c r="D47" s="20"/>
      <c r="E47" s="10" t="str">
        <f>IF(COUNTA($D$44:$D$52)=0,"",IF(ISBLANK(D47),"*",IF(G47="","","*")))</f>
        <v/>
      </c>
      <c r="F47" s="1">
        <f>IF(ISBLANK('CANCELLATION FORM'!D47),0,IF(TYPE('CANCELLATION FORM'!D47)&lt;&gt;2,1,0))</f>
        <v>0</v>
      </c>
      <c r="G47" s="11" t="str">
        <f>IF(ISBLANK(D47),"",IF(D47&lt;&gt;I47,J47,""))</f>
        <v/>
      </c>
      <c r="I47" s="14" t="s">
        <v>38</v>
      </c>
      <c r="J47" s="15" t="s">
        <v>30</v>
      </c>
      <c r="K47" s="15"/>
      <c r="L47" s="15"/>
    </row>
    <row r="48" spans="1:12" ht="17.399999999999999" x14ac:dyDescent="0.3">
      <c r="A48" s="55" t="s">
        <v>19</v>
      </c>
      <c r="B48" s="56"/>
      <c r="C48" s="57"/>
      <c r="D48" s="20"/>
      <c r="E48" s="10" t="str">
        <f>IF(COUNTA($D$44:$D$52)=0,"",IF(ISBLANK(D48),"*",IF(G48="","","*")))</f>
        <v/>
      </c>
      <c r="F48" s="1">
        <f>IF(ISBLANK('CANCELLATION FORM'!D48),0,IF(TYPE('CANCELLATION FORM'!D48)&lt;&gt;2,1,0))</f>
        <v>0</v>
      </c>
      <c r="G48" s="11" t="str">
        <f>IF(ISBLANK(D48),"",IF(D48&lt;&gt;I48,J48,""))</f>
        <v/>
      </c>
      <c r="I48" s="14" t="s">
        <v>39</v>
      </c>
      <c r="J48" s="15" t="s">
        <v>31</v>
      </c>
      <c r="K48" s="15"/>
      <c r="L48" s="15"/>
    </row>
    <row r="49" spans="1:12" ht="17.399999999999999" x14ac:dyDescent="0.3">
      <c r="A49" s="59" t="s">
        <v>49</v>
      </c>
      <c r="B49" s="60"/>
      <c r="C49" s="61"/>
      <c r="D49" s="20"/>
      <c r="E49" s="10" t="str">
        <f>IF(COUNTA($D$44:$D$52)=0,"",IF(ISBLANK(D49),"*",IF(G49="","","*")))</f>
        <v/>
      </c>
      <c r="F49" s="1">
        <f>IF(ISBLANK('CANCELLATION FORM'!D49),0,IF(TYPE('CANCELLATION FORM'!D49)&lt;&gt;2,1,0))</f>
        <v>0</v>
      </c>
      <c r="G49" s="13" t="str">
        <f ca="1">IF(ISBLANK(D49),"",IF(AND(ISNUMBER(VALUE(D49)),ISERROR(H49)=FALSE,I49),IF(OR(H49&gt;NOW(),H49&lt;DATE(2012,11,1)),K49,IF(ISBLANK(D$44),"",IF(D$44&gt;=D$49,"",L49))),J49))</f>
        <v/>
      </c>
      <c r="H49" s="16" t="e">
        <f>DATE(LEFT(D49,4),MID(D49,6,2),RIGHT(D49,2))</f>
        <v>#VALUE!</v>
      </c>
      <c r="I49" s="14" t="b">
        <f>OR(MID(D49,5,1)="-",MID(D49,8,1)="-")</f>
        <v>0</v>
      </c>
      <c r="J49" s="15" t="s">
        <v>23</v>
      </c>
      <c r="K49" s="15" t="s">
        <v>26</v>
      </c>
      <c r="L49" s="15" t="s">
        <v>57</v>
      </c>
    </row>
    <row r="50" spans="1:12" ht="27" customHeight="1" x14ac:dyDescent="0.3">
      <c r="A50" s="65" t="s">
        <v>52</v>
      </c>
      <c r="B50" s="66"/>
      <c r="C50" s="67"/>
      <c r="D50" s="20"/>
      <c r="E50" s="10" t="str">
        <f>IF(COUNTA($D$44:$D$52)=0,"",IF(ISBLANK(D50),"*",IF(G50="","","*")))</f>
        <v/>
      </c>
      <c r="F50" s="1">
        <f>IF(ISBLANK('CANCELLATION FORM'!D50),0,IF(TYPE('CANCELLATION FORM'!D50)&lt;&gt;2,1,0))</f>
        <v>0</v>
      </c>
      <c r="G50" s="11" t="str">
        <f>IF(ISBLANK(D50),"",IF(OR(H50,ISERROR(VALUE(D50)),ISERROR(FIND(".",D50))=FALSE,ISERROR(FIND(",",D50))=FALSE,ISERROR(FIND(" ",D50))=FALSE),J50,IF(LEN(D50)&gt;I50,K50,"")))</f>
        <v/>
      </c>
      <c r="H50" s="17" t="b">
        <f>OR(ISERROR(VALUE(LEFT(D50,1))),ISERROR(VALUE(RIGHT(D50,1))))</f>
        <v>1</v>
      </c>
      <c r="I50" s="14">
        <v>19</v>
      </c>
      <c r="J50" s="15" t="s">
        <v>32</v>
      </c>
      <c r="K50" s="15" t="s">
        <v>27</v>
      </c>
      <c r="L50" s="15"/>
    </row>
    <row r="51" spans="1:12" ht="17.399999999999999" x14ac:dyDescent="0.3">
      <c r="A51" s="59" t="s">
        <v>51</v>
      </c>
      <c r="B51" s="60"/>
      <c r="C51" s="61"/>
      <c r="D51" s="20"/>
      <c r="E51" s="10"/>
      <c r="F51" s="1">
        <f>IF(ISBLANK('CANCELLATION FORM'!D51),0,IF(TYPE('CANCELLATION FORM'!D51)&lt;&gt;2,1,0))</f>
        <v>0</v>
      </c>
      <c r="G51" s="13" t="str">
        <f ca="1">IF(ISBLANK(D51),"",IF(AND(ISNUMBER(VALUE(D51)),ISERROR(H51)=FALSE,I51),IF(OR(H51&gt;NOW(),H51&lt;DATE(2012,11,1)),K51,IF(ISBLANK(D$44),"",IF(D$44&gt;=D$51,"",""))),J51))</f>
        <v/>
      </c>
      <c r="H51" s="16" t="e">
        <f>DATE(LEFT(D51,4),MID(D51,6,2),RIGHT(D51,2))</f>
        <v>#VALUE!</v>
      </c>
      <c r="I51" s="14" t="b">
        <f>OR(MID(D51,5,1)="-",MID(D51,8,1)="-")</f>
        <v>0</v>
      </c>
      <c r="J51" s="15" t="s">
        <v>23</v>
      </c>
      <c r="K51" s="15" t="s">
        <v>56</v>
      </c>
      <c r="L51" s="15" t="s">
        <v>60</v>
      </c>
    </row>
    <row r="52" spans="1:12" ht="17.399999999999999" x14ac:dyDescent="0.3">
      <c r="A52" s="59" t="s">
        <v>16</v>
      </c>
      <c r="B52" s="60"/>
      <c r="C52" s="61"/>
      <c r="D52" s="20"/>
      <c r="E52" s="10"/>
      <c r="F52" s="1">
        <f>IF(ISBLANK('CANCELLATION FORM'!D52),0,IF(TYPE('CANCELLATION FORM'!D52)&lt;&gt;2,1,0))</f>
        <v>0</v>
      </c>
      <c r="G52" s="11" t="str">
        <f>IF(ISBLANK(D52),"",IF(LEN(D52)&gt;I52,J52,""))</f>
        <v/>
      </c>
      <c r="I52" s="14">
        <v>8000</v>
      </c>
      <c r="J52" s="15" t="s">
        <v>28</v>
      </c>
      <c r="K52" s="15"/>
      <c r="L52" s="15"/>
    </row>
    <row r="53" spans="1:12" x14ac:dyDescent="0.3">
      <c r="A53" s="5"/>
      <c r="B53" s="5"/>
      <c r="C53" s="6"/>
    </row>
    <row r="54" spans="1:12" hidden="1" x14ac:dyDescent="0.3">
      <c r="A54" s="7" t="s">
        <v>7</v>
      </c>
      <c r="B54" s="8" t="s">
        <v>54</v>
      </c>
    </row>
    <row r="55" spans="1:12" x14ac:dyDescent="0.3">
      <c r="A55" s="7" t="s">
        <v>8</v>
      </c>
      <c r="B55" s="8" t="s">
        <v>67</v>
      </c>
    </row>
    <row r="56" spans="1:12" x14ac:dyDescent="0.3">
      <c r="A56" s="63" t="str">
        <f>IF(SUM(CheckRange)&gt;0,"Cell format change has been found! Undo insert or get the original workbook!","")</f>
        <v/>
      </c>
      <c r="B56" s="63"/>
      <c r="C56" s="64"/>
      <c r="G56" s="21"/>
    </row>
    <row r="57" spans="1:12" x14ac:dyDescent="0.3">
      <c r="G57" s="21"/>
    </row>
    <row r="58" spans="1:12" x14ac:dyDescent="0.3">
      <c r="D58" s="22"/>
    </row>
    <row r="59" spans="1:12" x14ac:dyDescent="0.3">
      <c r="D59" s="22"/>
      <c r="G59" s="11"/>
      <c r="J59" s="15"/>
    </row>
    <row r="60" spans="1:12" x14ac:dyDescent="0.3">
      <c r="A60" s="21"/>
      <c r="G60" s="21"/>
    </row>
    <row r="61" spans="1:12" x14ac:dyDescent="0.3">
      <c r="A61" s="21"/>
    </row>
    <row r="62" spans="1:12" x14ac:dyDescent="0.3">
      <c r="A62" s="23"/>
    </row>
    <row r="64" spans="1:12" x14ac:dyDescent="0.3">
      <c r="A64" s="21"/>
    </row>
  </sheetData>
  <sheetProtection sheet="1" objects="1" scenarios="1"/>
  <mergeCells count="43">
    <mergeCell ref="A56:C56"/>
    <mergeCell ref="A48:C48"/>
    <mergeCell ref="A30:C30"/>
    <mergeCell ref="A37:C37"/>
    <mergeCell ref="A38:C38"/>
    <mergeCell ref="A39:C39"/>
    <mergeCell ref="A40:C40"/>
    <mergeCell ref="A41:C41"/>
    <mergeCell ref="A44:C44"/>
    <mergeCell ref="A49:C49"/>
    <mergeCell ref="A50:C50"/>
    <mergeCell ref="A51:C51"/>
    <mergeCell ref="A52:C52"/>
    <mergeCell ref="A45:C45"/>
    <mergeCell ref="A46:C46"/>
    <mergeCell ref="A47:C47"/>
    <mergeCell ref="A36:C36"/>
    <mergeCell ref="A25:C25"/>
    <mergeCell ref="A26:C26"/>
    <mergeCell ref="A27:C27"/>
    <mergeCell ref="A28:C28"/>
    <mergeCell ref="A29:C29"/>
    <mergeCell ref="A33:C33"/>
    <mergeCell ref="A34:C34"/>
    <mergeCell ref="A35:C35"/>
    <mergeCell ref="A24:C24"/>
    <mergeCell ref="A12:A18"/>
    <mergeCell ref="B12:C12"/>
    <mergeCell ref="B13:C13"/>
    <mergeCell ref="B14:C14"/>
    <mergeCell ref="B15:B18"/>
    <mergeCell ref="A20:D20"/>
    <mergeCell ref="A2:D2"/>
    <mergeCell ref="A1:D1"/>
    <mergeCell ref="A21:C21"/>
    <mergeCell ref="A22:C22"/>
    <mergeCell ref="A23:C23"/>
    <mergeCell ref="A3:A10"/>
    <mergeCell ref="B3:C3"/>
    <mergeCell ref="B4:C4"/>
    <mergeCell ref="B5:C5"/>
    <mergeCell ref="B6:C6"/>
    <mergeCell ref="B7:B10"/>
  </mergeCells>
  <conditionalFormatting sqref="A21:C21 A39:B39">
    <cfRule type="expression" dxfId="11" priority="26" stopIfTrue="1">
      <formula>OR($G21&lt;&gt;"",F21=1)</formula>
    </cfRule>
  </conditionalFormatting>
  <conditionalFormatting sqref="A23:C25">
    <cfRule type="expression" dxfId="10" priority="24" stopIfTrue="1">
      <formula>OR($G23&lt;&gt;"",F23=1)</formula>
    </cfRule>
  </conditionalFormatting>
  <conditionalFormatting sqref="A27:C30">
    <cfRule type="expression" dxfId="9" priority="20" stopIfTrue="1">
      <formula>OR($G27&lt;&gt;"",F27=1)</formula>
    </cfRule>
  </conditionalFormatting>
  <conditionalFormatting sqref="A33:C33">
    <cfRule type="expression" dxfId="8" priority="19" stopIfTrue="1">
      <formula>OR($G33&lt;&gt;"",F33=1)</formula>
    </cfRule>
  </conditionalFormatting>
  <conditionalFormatting sqref="A35:C38">
    <cfRule type="expression" dxfId="7" priority="13" stopIfTrue="1">
      <formula>OR($G35&lt;&gt;"",F35=1)</formula>
    </cfRule>
  </conditionalFormatting>
  <conditionalFormatting sqref="A40:C41">
    <cfRule type="expression" dxfId="6" priority="10" stopIfTrue="1">
      <formula>OR($G40&lt;&gt;"",F40=1)</formula>
    </cfRule>
  </conditionalFormatting>
  <conditionalFormatting sqref="A44:C44">
    <cfRule type="expression" dxfId="5" priority="9" stopIfTrue="1">
      <formula>OR($G44&lt;&gt;"",F44=1)</formula>
    </cfRule>
  </conditionalFormatting>
  <conditionalFormatting sqref="A46:C52">
    <cfRule type="expression" dxfId="4" priority="2" stopIfTrue="1">
      <formula>OR($G46&lt;&gt;"",F46=1)</formula>
    </cfRule>
  </conditionalFormatting>
  <conditionalFormatting sqref="B3:C6">
    <cfRule type="expression" dxfId="3" priority="1" stopIfTrue="1">
      <formula>OR(LEN($G3)&gt;0,F3=1)</formula>
    </cfRule>
  </conditionalFormatting>
  <conditionalFormatting sqref="B12:C14">
    <cfRule type="expression" dxfId="2" priority="27" stopIfTrue="1">
      <formula>OR(LEN($G12)&gt;0,F12=1)</formula>
    </cfRule>
  </conditionalFormatting>
  <conditionalFormatting sqref="C7:C10">
    <cfRule type="expression" dxfId="1" priority="32" stopIfTrue="1">
      <formula>OR(LEN($G7)&gt;0,F7=1)</formula>
    </cfRule>
  </conditionalFormatting>
  <conditionalFormatting sqref="C15:C18">
    <cfRule type="expression" dxfId="0" priority="28" stopIfTrue="1">
      <formula>OR(LEN($G15)&gt;0,F15=1)</formula>
    </cfRule>
  </conditionalFormatting>
  <pageMargins left="0.70866141732283472" right="0.70866141732283472" top="0.74803149606299213" bottom="0.31496062992125984" header="0.31496062992125984" footer="0.19685039370078741"/>
  <pageSetup paperSize="9" orientation="landscape" r:id="rId1"/>
  <headerFooter>
    <oddHeader>&amp;LFIN-FSA&amp;CVersion 2.0.0 (20.8.2025)&amp;R&amp;P(&amp;N)</oddHeader>
  </headerFooter>
  <ignoredErrors>
    <ignoredError sqref="G13" formula="1"/>
  </ignoredError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616E6FB5C9D36488614236B15F59A9B" ma:contentTypeVersion="1" ma:contentTypeDescription="Create a new document." ma:contentTypeScope="" ma:versionID="39a743e784102e749bb88e2e13dad1bf">
  <xsd:schema xmlns:xsd="http://www.w3.org/2001/XMLSchema" xmlns:xs="http://www.w3.org/2001/XMLSchema" xmlns:p="http://schemas.microsoft.com/office/2006/metadata/properties" xmlns:ns1="http://schemas.microsoft.com/sharepoint/v3" targetNamespace="http://schemas.microsoft.com/office/2006/metadata/properties" ma:root="true" ma:fieldsID="ef2aa9ed40e72a78c3822fc753b43e8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 ma:hidden="true" ma:internalName="PublishingStartDate">
      <xsd:simpleType>
        <xsd:restriction base="dms:Unknown"/>
      </xsd:simpleType>
    </xsd:element>
    <xsd:element name="PublishingExpirationDate" ma:index="9" nillable="true" ma:displayName="Scheduling End Date" ma:description=""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BE946AE5-17BF-41EE-BCA7-59FFABF1B5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4F91501-E4E7-4FD0-B24B-7D3F18B67081}">
  <ds:schemaRefs/>
</ds:datastoreItem>
</file>

<file path=customXml/itemProps3.xml><?xml version="1.0" encoding="utf-8"?>
<ds:datastoreItem xmlns:ds="http://schemas.openxmlformats.org/officeDocument/2006/customXml" ds:itemID="{610E141C-8D4E-4544-AF3F-D63C5F52FC77}">
  <ds:schemaRefs>
    <ds:schemaRef ds:uri="http://schemas.microsoft.com/sharepoint/v3/contenttype/forms"/>
  </ds:schemaRefs>
</ds:datastoreItem>
</file>

<file path=customXml/itemProps4.xml><?xml version="1.0" encoding="utf-8"?>
<ds:datastoreItem xmlns:ds="http://schemas.openxmlformats.org/officeDocument/2006/customXml" ds:itemID="{B79C7C63-3C50-4D17-B59E-AE46BE934362}">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CANCELLATION FORM</vt:lpstr>
      <vt:lpstr>CheckRange</vt:lpstr>
      <vt:lpstr>'CANCELLATION FORM'!FormModel</vt:lpstr>
      <vt:lpstr>'CANCELLATION FORM'!Print_Area</vt:lpstr>
      <vt:lpstr>'CANCELLATION FORM'!Version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2013-04-03T14:14:41Z</dcterms:created>
  <dcterms:modified xsi:type="dcterms:W3CDTF">2026-06-05T10:55:07Z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vaKeywordsTaxField">
    <vt:lpwstr>6;#Suomen Pankki|f3a1eab2-ad80-4fdb-b6c2-0f6884d1708a</vt:lpwstr>
  </property>
  <property fmtid="{D5CDD505-2E9C-101B-9397-08002B2CF9AE}" pid="3" name="FivaTopicTaxFieldTaxHTField0">
    <vt:lpwstr/>
  </property>
  <property fmtid="{D5CDD505-2E9C-101B-9397-08002B2CF9AE}" pid="4" name="FivaTopicTaxField">
    <vt:lpwstr/>
  </property>
  <property fmtid="{D5CDD505-2E9C-101B-9397-08002B2CF9AE}" pid="5" name="FivaKeywordsTaxFieldTaxHTField0">
    <vt:lpwstr>Suomen Pankki|f3a1eab2-ad80-4fdb-b6c2-0f6884d1708a</vt:lpwstr>
  </property>
  <property fmtid="{D5CDD505-2E9C-101B-9397-08002B2CF9AE}" pid="6" name="FivaTargetGroup2TaxField">
    <vt:lpwstr/>
  </property>
  <property fmtid="{D5CDD505-2E9C-101B-9397-08002B2CF9AE}" pid="7" name="FivaDocumentTypeTaxField">
    <vt:lpwstr/>
  </property>
  <property fmtid="{D5CDD505-2E9C-101B-9397-08002B2CF9AE}" pid="8" name="FivaDocumentTypeTaxFieldTaxHTField0">
    <vt:lpwstr/>
  </property>
  <property fmtid="{D5CDD505-2E9C-101B-9397-08002B2CF9AE}" pid="9" name="FivaTargetGroupTaxFieldTaxHTField0">
    <vt:lpwstr>Muut|75556a7b-5c94-4770-a915-34799d8d352c</vt:lpwstr>
  </property>
  <property fmtid="{D5CDD505-2E9C-101B-9397-08002B2CF9AE}" pid="10" name="FivaTargetGroupTaxField">
    <vt:lpwstr>32;#Muut|75556a7b-5c94-4770-a915-34799d8d352c</vt:lpwstr>
  </property>
  <property fmtid="{D5CDD505-2E9C-101B-9397-08002B2CF9AE}" pid="11" name="FivaTargetGroup2TaxFieldTaxHTField0">
    <vt:lpwstr/>
  </property>
  <property fmtid="{D5CDD505-2E9C-101B-9397-08002B2CF9AE}" pid="12" name="TaxCatchAll">
    <vt:lpwstr>32;#Muut|75556a7b-5c94-4770-a915-34799d8d352c;#6;#Suomen Pankki|f3a1eab2-ad80-4fdb-b6c2-0f6884d1708a</vt:lpwstr>
  </property>
</Properties>
</file>