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260" tabRatio="857" firstSheet="3" activeTab="9"/>
  </bookViews>
  <sheets>
    <sheet name="Header" sheetId="1" state="veryHidden" r:id="rId1"/>
    <sheet name="Manual_r" sheetId="2" state="hidden" r:id="rId2"/>
    <sheet name="Manual_e" sheetId="3" state="hidden" r:id="rId3"/>
    <sheet name="R03F_" sheetId="4" r:id="rId4"/>
    <sheet name="R05F_" sheetId="5" r:id="rId5"/>
    <sheet name="R06F_" sheetId="6" r:id="rId6"/>
    <sheet name="R08F_" sheetId="7" r:id="rId7"/>
    <sheet name="R10F_" sheetId="8" r:id="rId8"/>
    <sheet name="R18F_" sheetId="9" r:id="rId9"/>
    <sheet name="Std painot" sheetId="10" r:id="rId10"/>
    <sheet name="InputErrors" sheetId="11" state="hidden" r:id="rId11"/>
    <sheet name="Valuutat" sheetId="12" state="veryHidden" r:id="rId12"/>
    <sheet name="TableView" sheetId="13" state="veryHidden" r:id="rId13"/>
    <sheet name="Tietuemuoto1" sheetId="14" state="veryHidden" r:id="rId14"/>
    <sheet name="Tietuemuoto8" sheetId="15" state="veryHidden" r:id="rId15"/>
    <sheet name="Kohderivi" sheetId="16" state="veryHidden" r:id="rId16"/>
    <sheet name="Tarkistukset" sheetId="17" state="veryHidden" r:id="rId17"/>
    <sheet name="AvainTarkistus" sheetId="18" state="veryHidden" r:id="rId18"/>
    <sheet name="TarkistusAjo" sheetId="19" state="veryHidden" r:id="rId19"/>
    <sheet name="Taulukot" sheetId="20" state="veryHidden" r:id="rId20"/>
    <sheet name="Kaannokset" sheetId="21" state="veryHidden" r:id="rId21"/>
  </sheets>
  <definedNames>
    <definedName name="CheckCriteria">'Taulukot'!$B$1:$B$2</definedName>
    <definedName name="CheckItem">'Taulukot'!$B$4</definedName>
    <definedName name="Currency" localSheetId="4">'R05F_'!$C$22</definedName>
    <definedName name="Currency" localSheetId="5">'R06F_'!$D$22</definedName>
    <definedName name="Currency" localSheetId="6">'R08F_'!$D$22</definedName>
    <definedName name="Currency" localSheetId="7">'R10F_'!$C$22</definedName>
    <definedName name="Currency" localSheetId="8">'R18F_'!$D$22</definedName>
    <definedName name="Currency">'R03F_'!$E$22</definedName>
    <definedName name="CurrencyList">OFFSET('Valuutat'!$A$1,0,0,COUNTA('Valuutat'!$A:$A),1)</definedName>
    <definedName name="CRITERIA" localSheetId="18">'TarkistusAjo'!$B$1</definedName>
    <definedName name="EiRaportoitavaa">#REF!</definedName>
    <definedName name="Header">'Header'!$A$3</definedName>
    <definedName name="KaannosTekstit">OFFSET('Kaannokset'!$A$1,0,0,COUNTA('Kaannokset'!$A:$A),3)</definedName>
    <definedName name="Kielet">#REF!</definedName>
    <definedName name="EXTRACT" localSheetId="20">'Kaannokset'!$D$1</definedName>
    <definedName name="Raportoija">#REF!</definedName>
    <definedName name="RaportoijanNimi">#REF!</definedName>
    <definedName name="RaportoijanPuhelin">#REF!</definedName>
    <definedName name="RaportoijanSPostiOsoite">#REF!</definedName>
    <definedName name="Raportointijaksonpituus">#REF!</definedName>
    <definedName name="Raportointipvm">#REF!</definedName>
    <definedName name="Raportointivaluutta">#REF!</definedName>
    <definedName name="RepTables">OFFSET('TableView'!$A$1,1,0,COUNTA('TableView'!$A:$A)-1,5)</definedName>
    <definedName name="RPISTatus">#REF!</definedName>
    <definedName name="rt_CheckCol">'Tarkistukset'!$E$2:$E$930</definedName>
    <definedName name="rt_CheckTable">OFFSET('Tarkistukset'!$A$1,0,0,COUNTA('Tarkistukset'!$A:$A),COUNTA('Tarkistukset'!$1:$1))</definedName>
    <definedName name="sp_Filename">#REF!</definedName>
    <definedName name="sp_Language">#REF!</definedName>
    <definedName name="sp_version">#REF!</definedName>
    <definedName name="Systeemitunnus">#REF!</definedName>
    <definedName name="TableTitleRow">#REF!</definedName>
    <definedName name="Tapahtumakoodi">#REF!</definedName>
    <definedName name="Tiedonajankohta">#REF!</definedName>
    <definedName name="TiedonajankohtaOld">#REF!</definedName>
    <definedName name="Tiedonantajataso">#REF!</definedName>
    <definedName name="Tiedonvastaanottaja">#REF!</definedName>
    <definedName name="Toimitusosoite">#REF!</definedName>
    <definedName name="_xlnm.Print_Area" localSheetId="2">'Manual_e'!$A$1:$K$76</definedName>
    <definedName name="_xlnm.Print_Area" localSheetId="1">'Manual_r'!$A$1:$K$76</definedName>
    <definedName name="_xlnm.Print_Area" localSheetId="3">'R03F_'!$A$3:$I$26</definedName>
    <definedName name="_xlnm.Print_Area" localSheetId="4">'R05F_'!$A$3:$AD$38</definedName>
    <definedName name="_xlnm.Print_Area" localSheetId="5">'R06F_'!$A$3:$AD$53</definedName>
    <definedName name="_xlnm.Print_Area" localSheetId="6">'R08F_'!$A$3:$AF$70</definedName>
    <definedName name="_xlnm.Print_Area" localSheetId="7">'R10F_'!$A$3:$K$27</definedName>
    <definedName name="_xlnm.Print_Area" localSheetId="8">'R18F_'!$A$3:$L$27</definedName>
    <definedName name="_xlnm.Print_Area" localSheetId="9">'Std painot'!$A$1:$G$34</definedName>
    <definedName name="YksilointitunnuksenTyyppi">#REF!</definedName>
    <definedName name="Yksilointitunnus">#REF!</definedName>
  </definedNames>
  <calcPr fullCalcOnLoad="1"/>
</workbook>
</file>

<file path=xl/comments13.xml><?xml version="1.0" encoding="utf-8"?>
<comments xmlns="http://schemas.openxmlformats.org/spreadsheetml/2006/main">
  <authors>
    <author>Author</author>
  </authors>
  <commentList>
    <comment ref="C1" authorId="0">
      <text>
        <r>
          <rPr>
            <sz val="8"/>
            <rFont val="Tahoma"/>
            <family val="2"/>
          </rPr>
          <t xml:space="preserve">1 = normaali taulukko
2 = kohdetaulukko
</t>
        </r>
        <r>
          <rPr>
            <sz val="8"/>
            <rFont val="Tahoma"/>
            <family val="2"/>
          </rPr>
          <t>3 = erittelytaulukko (*_*)</t>
        </r>
      </text>
    </comment>
  </commentList>
</comments>
</file>

<file path=xl/comments14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8"/>
            <rFont val="Tahoma"/>
            <family val="2"/>
          </rPr>
          <t>valuuttatunnuksen eteen ascii-raporttiin kirjoitettava koodi</t>
        </r>
      </text>
    </comment>
  </commentList>
</comments>
</file>

<file path=xl/comments16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b/>
            <sz val="8"/>
            <rFont val="Tahoma"/>
            <family val="2"/>
          </rPr>
          <t>kohdetaulukko</t>
        </r>
      </text>
    </comment>
    <comment ref="B1" authorId="0">
      <text>
        <r>
          <rPr>
            <b/>
            <sz val="8"/>
            <rFont val="Tahoma"/>
            <family val="2"/>
          </rPr>
          <t>rivitunnus</t>
        </r>
      </text>
    </comment>
  </commentList>
</comments>
</file>

<file path=xl/comments18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b/>
            <sz val="8"/>
            <rFont val="Tahoma"/>
            <family val="2"/>
          </rPr>
          <t>tarkistusohjelman nimi</t>
        </r>
      </text>
    </comment>
    <comment ref="B1" authorId="0">
      <text>
        <r>
          <rPr>
            <b/>
            <sz val="8"/>
            <rFont val="Tahoma"/>
            <family val="2"/>
          </rPr>
          <t>taulukkotunnus</t>
        </r>
      </text>
    </comment>
    <comment ref="C1" authorId="0">
      <text>
        <r>
          <rPr>
            <b/>
            <sz val="8"/>
            <rFont val="Tahoma"/>
            <family val="2"/>
          </rPr>
          <t>tarkistettavan tietokentän nimi</t>
        </r>
      </text>
    </comment>
    <comment ref="D1" authorId="0">
      <text>
        <r>
          <rPr>
            <b/>
            <sz val="8"/>
            <rFont val="Tahoma"/>
            <family val="2"/>
          </rPr>
          <t>tarkistusluetteloalueen nimi</t>
        </r>
      </text>
    </comment>
    <comment ref="E1" authorId="0">
      <text>
        <r>
          <rPr>
            <b/>
            <sz val="8"/>
            <rFont val="Tahoma"/>
            <family val="2"/>
          </rPr>
          <t>virheilmoitus</t>
        </r>
      </text>
    </comment>
  </commentList>
</comments>
</file>

<file path=xl/sharedStrings.xml><?xml version="1.0" encoding="utf-8"?>
<sst xmlns="http://schemas.openxmlformats.org/spreadsheetml/2006/main" count="9986" uniqueCount="4297">
  <si>
    <t>Kapitalfordran</t>
  </si>
  <si>
    <t>Underlying asset</t>
  </si>
  <si>
    <t>Kapitalskuld</t>
  </si>
  <si>
    <t>Underlying liability</t>
  </si>
  <si>
    <t>iransk rial</t>
  </si>
  <si>
    <t>Iranian rial</t>
  </si>
  <si>
    <t>ISK</t>
  </si>
  <si>
    <t>Islannin kruunu</t>
  </si>
  <si>
    <t>isländsk krona</t>
  </si>
  <si>
    <t>Iceland krona</t>
  </si>
  <si>
    <t>JMD</t>
  </si>
  <si>
    <t>Jamaikan dollari</t>
  </si>
  <si>
    <t>jamaicansk dollar</t>
  </si>
  <si>
    <t>Jamaican dollar</t>
  </si>
  <si>
    <t>JOD</t>
  </si>
  <si>
    <t>Jordanian dinaari</t>
  </si>
  <si>
    <t>jordansk dinar</t>
  </si>
  <si>
    <t>Jordanian dinar</t>
  </si>
  <si>
    <t>JPY</t>
  </si>
  <si>
    <t>Japanin jeni</t>
  </si>
  <si>
    <t>japansk yen</t>
  </si>
  <si>
    <t>KES</t>
  </si>
  <si>
    <t>kenyansk shilling</t>
  </si>
  <si>
    <t>Kenyan shilling</t>
  </si>
  <si>
    <t>KGS</t>
  </si>
  <si>
    <t>Kirgisian som</t>
  </si>
  <si>
    <t>Kyrgyzstan som</t>
  </si>
  <si>
    <t>KHR</t>
  </si>
  <si>
    <t>kambodjansk riel</t>
  </si>
  <si>
    <t>0907</t>
  </si>
  <si>
    <t>Valvottavan omalla nykyarvomenetelmällä laskettu korkoriski</t>
  </si>
  <si>
    <t>Luvut tuhansina euroina</t>
  </si>
  <si>
    <t>Muutos korkopistettä</t>
  </si>
  <si>
    <t>Standardimenetelmällä laskettuna</t>
  </si>
  <si>
    <t>KORKORISKI: NYKYARVOMENETELMÄ</t>
  </si>
  <si>
    <t>Kr01
Kr05</t>
  </si>
  <si>
    <t>C16</t>
  </si>
  <si>
    <t>0 kk &lt; t &lt; 1 kk</t>
  </si>
  <si>
    <t>1 v &lt; t &lt; 2 v</t>
  </si>
  <si>
    <t xml:space="preserve"> 2 v &lt; t &lt; 3 v</t>
  </si>
  <si>
    <t>3 v &lt; t &lt; 4 v</t>
  </si>
  <si>
    <t>4 v &lt; t &lt; 5 v</t>
  </si>
  <si>
    <t>5 v &lt; t &lt; 7 v</t>
  </si>
  <si>
    <t>7 v &lt; t &lt; 10 v</t>
  </si>
  <si>
    <t>10 v &lt; t &lt; 15 v</t>
  </si>
  <si>
    <t>15 v &lt; t &lt; 20 v</t>
  </si>
  <si>
    <t>t &gt; 20 v</t>
  </si>
  <si>
    <t>Erääntyneet ja järjestämättömät</t>
  </si>
  <si>
    <t>Valuuttajohdannaiset</t>
  </si>
  <si>
    <t>Termiinit</t>
  </si>
  <si>
    <t>Futuurit</t>
  </si>
  <si>
    <t>Korkojohdannaiset</t>
  </si>
  <si>
    <t>FRA sopimukset</t>
  </si>
  <si>
    <t>Koronvaihtosopimukset</t>
  </si>
  <si>
    <t>Ostetut optiot</t>
  </si>
  <si>
    <t>Asetetut optiot</t>
  </si>
  <si>
    <t>C1702</t>
  </si>
  <si>
    <t>Kr02
Kr05</t>
  </si>
  <si>
    <t xml:space="preserve">0904
</t>
  </si>
  <si>
    <t>Täyttämättömät taulukot</t>
  </si>
  <si>
    <t>Column width adjustable using key combination Shift + Ctrl + L (one unit wider) or</t>
  </si>
  <si>
    <t>Shift + Ctrl + K (one unit narrower). The key combination is only available in this</t>
  </si>
  <si>
    <t>workbook.</t>
  </si>
  <si>
    <t>Form column settings</t>
  </si>
  <si>
    <t>NOK</t>
  </si>
  <si>
    <t>Norjan kruunu</t>
  </si>
  <si>
    <t>norsk krona</t>
  </si>
  <si>
    <t>Norwegian krone</t>
  </si>
  <si>
    <t>NPR</t>
  </si>
  <si>
    <t>Nepalin rupia</t>
  </si>
  <si>
    <t>nepalesisk rupie</t>
  </si>
  <si>
    <t>NZD</t>
  </si>
  <si>
    <t>nyzeeländsk dollar</t>
  </si>
  <si>
    <t>New Zealand dollar</t>
  </si>
  <si>
    <t>OMR</t>
  </si>
  <si>
    <t>Omanin rial</t>
  </si>
  <si>
    <t>omansk rial</t>
  </si>
  <si>
    <t>PAB</t>
  </si>
  <si>
    <t>Panaman balboa</t>
  </si>
  <si>
    <t>panamansk balboa</t>
  </si>
  <si>
    <t>Panama balboa</t>
  </si>
  <si>
    <t>PEN</t>
  </si>
  <si>
    <t>Perun uusi sol</t>
  </si>
  <si>
    <t>Peru nuevo sol</t>
  </si>
  <si>
    <t>PGK</t>
  </si>
  <si>
    <t>Papua New Guinea kina</t>
  </si>
  <si>
    <t>PHP</t>
  </si>
  <si>
    <t>Filippiinien peso</t>
  </si>
  <si>
    <t>filippinsk peso</t>
  </si>
  <si>
    <t>Philippine peso</t>
  </si>
  <si>
    <t>PKR</t>
  </si>
  <si>
    <t>Pakistanin rupia</t>
  </si>
  <si>
    <t>pakistansk rupie</t>
  </si>
  <si>
    <t>Pakistan rupee</t>
  </si>
  <si>
    <t>PLN</t>
  </si>
  <si>
    <t>Puolan zloty</t>
  </si>
  <si>
    <t>polsk zloty</t>
  </si>
  <si>
    <t>Poland zloty</t>
  </si>
  <si>
    <t>PYG</t>
  </si>
  <si>
    <t>Paraguayn guarani</t>
  </si>
  <si>
    <t>paraguayansk guarani</t>
  </si>
  <si>
    <t>Paraguay guaraní</t>
  </si>
  <si>
    <t>QAR</t>
  </si>
  <si>
    <t>Qatarin rial</t>
  </si>
  <si>
    <t>qatarisk rial</t>
  </si>
  <si>
    <t>Qatari rial</t>
  </si>
  <si>
    <t>Venäjän rupla</t>
  </si>
  <si>
    <t>rysk rubel</t>
  </si>
  <si>
    <t>RWF</t>
  </si>
  <si>
    <t>Ruandan frangi</t>
  </si>
  <si>
    <t>rwandisk franc</t>
  </si>
  <si>
    <t>Rwanda franc</t>
  </si>
  <si>
    <t>SAR</t>
  </si>
  <si>
    <t>Saudi-Arabian rial</t>
  </si>
  <si>
    <t>Saudi riyal</t>
  </si>
  <si>
    <t>SBD</t>
  </si>
  <si>
    <t>Salomonsaarten dollari</t>
  </si>
  <si>
    <t>Salomondollar</t>
  </si>
  <si>
    <t>Solomon Islands dollar</t>
  </si>
  <si>
    <t>SCR</t>
  </si>
  <si>
    <t>Seychellien rupia</t>
  </si>
  <si>
    <t>seychellisk rupie</t>
  </si>
  <si>
    <t>Seychelles rupee</t>
  </si>
  <si>
    <t>Sudanin dinaari</t>
  </si>
  <si>
    <t>sudanesisk dinar</t>
  </si>
  <si>
    <t>SEK</t>
  </si>
  <si>
    <t>02</t>
  </si>
  <si>
    <t>CHAR(7)</t>
  </si>
  <si>
    <t>CHAR(2)</t>
  </si>
  <si>
    <t>Tiedonantajatasot ilmoittavat sekä euro- että muut kuin euromääräiset erät valuutoittain</t>
  </si>
  <si>
    <t>Valuutta:</t>
  </si>
  <si>
    <t>Kaupankäyntivarastossa (Trading book) pidettävien saamistodistusten arvonmuutos korkojen  noustessa 1 %-yksikön</t>
  </si>
  <si>
    <t>95</t>
  </si>
  <si>
    <t>Rahoitustaseessa (Banking book) pidettävien saamistodistusten arvonmuutos korkojen  noustessa 1 %-yksikön</t>
  </si>
  <si>
    <t>Luokittelutekijät</t>
  </si>
  <si>
    <t>Lähin korontarkistusajankohta</t>
  </si>
  <si>
    <t>&gt; 0</t>
  </si>
  <si>
    <t>&gt; 1 kk</t>
  </si>
  <si>
    <t>&gt; 3 kk</t>
  </si>
  <si>
    <t>&gt; 6 kk</t>
  </si>
  <si>
    <t>&gt; 9 kk</t>
  </si>
  <si>
    <t>&gt; 1 v</t>
  </si>
  <si>
    <t>&gt; 2 v</t>
  </si>
  <si>
    <t>&gt; 5 v</t>
  </si>
  <si>
    <t>B</t>
  </si>
  <si>
    <t>C</t>
  </si>
  <si>
    <t>O</t>
  </si>
  <si>
    <t>Yhteensä</t>
  </si>
  <si>
    <t>krit</t>
  </si>
  <si>
    <t>C040001</t>
  </si>
  <si>
    <t>C050003</t>
  </si>
  <si>
    <t>Tase-erä</t>
  </si>
  <si>
    <t>Kr01 Kr05</t>
  </si>
  <si>
    <t>Kr03</t>
  </si>
  <si>
    <t>euro</t>
  </si>
  <si>
    <t>angolansk kwanza</t>
  </si>
  <si>
    <t>Barbadosin dollari</t>
  </si>
  <si>
    <t>belizisk dollar</t>
  </si>
  <si>
    <t>kongolesisk franc</t>
  </si>
  <si>
    <t>COU</t>
  </si>
  <si>
    <t>Dominikaanisen tasavallan peso</t>
  </si>
  <si>
    <t>Eritrean nakfa</t>
  </si>
  <si>
    <t>Japanese yen</t>
  </si>
  <si>
    <t>MGA</t>
  </si>
  <si>
    <t>Madagaskarin ariary</t>
  </si>
  <si>
    <t>madagaskisk ariary</t>
  </si>
  <si>
    <t>Romanian uusi leu</t>
  </si>
  <si>
    <t>ny rumänsk leu</t>
  </si>
  <si>
    <t>Romania new leu</t>
  </si>
  <si>
    <t>Samoan tala</t>
  </si>
  <si>
    <t>samoansk tala</t>
  </si>
  <si>
    <t>Serbian dinaari</t>
  </si>
  <si>
    <t>serbisk dinar</t>
  </si>
  <si>
    <t>Serbian dinar</t>
  </si>
  <si>
    <t>UUU</t>
  </si>
  <si>
    <t>Inlämningstid:</t>
  </si>
  <si>
    <t>Radnr</t>
  </si>
  <si>
    <t>Row no.</t>
  </si>
  <si>
    <t>Värde</t>
  </si>
  <si>
    <t>Value</t>
  </si>
  <si>
    <t>TKRaportti</t>
  </si>
  <si>
    <t>Määrittelyistä vastaa:</t>
  </si>
  <si>
    <t>Uppgiftslämnarnivåer:</t>
  </si>
  <si>
    <t>För definitionerna svarar:</t>
  </si>
  <si>
    <t>Deadline:</t>
  </si>
  <si>
    <t>Tietuemuoto1</t>
  </si>
  <si>
    <t>05</t>
  </si>
  <si>
    <t>10</t>
  </si>
  <si>
    <t>15</t>
  </si>
  <si>
    <t>20</t>
  </si>
  <si>
    <t>25</t>
  </si>
  <si>
    <t>costaricansk colón</t>
  </si>
  <si>
    <t>CUP</t>
  </si>
  <si>
    <t>kubansk peso</t>
  </si>
  <si>
    <t>CVE</t>
  </si>
  <si>
    <t>Kap Verden escudo</t>
  </si>
  <si>
    <t>kapverdisk escudo</t>
  </si>
  <si>
    <t>Cape Verde escudo</t>
  </si>
  <si>
    <t>CZK</t>
  </si>
  <si>
    <t>Tšekin koruna</t>
  </si>
  <si>
    <t>tjeckisk krona</t>
  </si>
  <si>
    <t>Czech koruna</t>
  </si>
  <si>
    <t>DJF</t>
  </si>
  <si>
    <t>Djiboutin frangi</t>
  </si>
  <si>
    <t>djiboutisk franc</t>
  </si>
  <si>
    <t>Djibouti franc</t>
  </si>
  <si>
    <t>DKK</t>
  </si>
  <si>
    <t>Tanskan kruunu</t>
  </si>
  <si>
    <t>dansk krona</t>
  </si>
  <si>
    <t>Danish krone</t>
  </si>
  <si>
    <t>DOP</t>
  </si>
  <si>
    <t>dominikansk peso</t>
  </si>
  <si>
    <t>Dominican peso</t>
  </si>
  <si>
    <t>DZD</t>
  </si>
  <si>
    <t>Algerian dinaari</t>
  </si>
  <si>
    <t>algerisk dinar</t>
  </si>
  <si>
    <t>Algerian dinar</t>
  </si>
  <si>
    <t>EGP</t>
  </si>
  <si>
    <t>Egyptin punta</t>
  </si>
  <si>
    <t>egyptiskt pund</t>
  </si>
  <si>
    <t>Egyptian pound</t>
  </si>
  <si>
    <t>ETB</t>
  </si>
  <si>
    <t>Etiopian birr</t>
  </si>
  <si>
    <t>etiopisk birr</t>
  </si>
  <si>
    <t>Ethiopian birr</t>
  </si>
  <si>
    <t>FJD</t>
  </si>
  <si>
    <t>Fiji dollar</t>
  </si>
  <si>
    <t>FKP</t>
  </si>
  <si>
    <t>Falklandinsaarten punta</t>
  </si>
  <si>
    <t>Falklandspund</t>
  </si>
  <si>
    <t>Falkland Islands pound</t>
  </si>
  <si>
    <t>GBP</t>
  </si>
  <si>
    <t>GEL</t>
  </si>
  <si>
    <t>Georgian lari</t>
  </si>
  <si>
    <t>georgisk lari</t>
  </si>
  <si>
    <t>GHC</t>
  </si>
  <si>
    <t>Ghanan cedi</t>
  </si>
  <si>
    <t>ghanansk cedi</t>
  </si>
  <si>
    <t>Ghana cedi</t>
  </si>
  <si>
    <t>GIP</t>
  </si>
  <si>
    <t>Gibraltarin punta</t>
  </si>
  <si>
    <t>gibraltiskt pund</t>
  </si>
  <si>
    <t>Gibraltar pound</t>
  </si>
  <si>
    <t>GMD</t>
  </si>
  <si>
    <t>Gambian dalasi</t>
  </si>
  <si>
    <t>gambisk dalasi</t>
  </si>
  <si>
    <t>Gambia dalasi</t>
  </si>
  <si>
    <t>GNF</t>
  </si>
  <si>
    <t>Guinean frangi</t>
  </si>
  <si>
    <t>Ruotsin kruunu</t>
  </si>
  <si>
    <t>svensk krona</t>
  </si>
  <si>
    <t>Swedish krona</t>
  </si>
  <si>
    <t>SGD</t>
  </si>
  <si>
    <t>Singaporen dollari</t>
  </si>
  <si>
    <t>singaporiansk dollar</t>
  </si>
  <si>
    <t>Singapore dollar</t>
  </si>
  <si>
    <t>SHP</t>
  </si>
  <si>
    <t>Icke ifyllda tabeller</t>
  </si>
  <si>
    <t>Tables left blank</t>
  </si>
  <si>
    <t>Seuraaviin taulukoihin ei ole tallennettu mitään:</t>
  </si>
  <si>
    <t>Följande tabeller är icke ifyllda:</t>
  </si>
  <si>
    <t xml:space="preserve">No data stored in the following tables: </t>
  </si>
  <si>
    <t>Tiedon ajankohta</t>
  </si>
  <si>
    <t>Raportointijakson pituus, raportointifrekvenssi</t>
  </si>
  <si>
    <t>Tapahtumakoodi</t>
  </si>
  <si>
    <t>DECIMAL</t>
  </si>
  <si>
    <t>Raportointivaluutta</t>
  </si>
  <si>
    <t>30</t>
  </si>
  <si>
    <t>Tarkistuskommentti</t>
  </si>
  <si>
    <t>Taulukko</t>
  </si>
  <si>
    <t>Tarkistuskaava</t>
  </si>
  <si>
    <t>Numero</t>
  </si>
  <si>
    <t>Save FIN-FSA report</t>
  </si>
  <si>
    <t>SPRataRaportti</t>
  </si>
  <si>
    <t>Taulukkotyyppi</t>
  </si>
  <si>
    <t>R</t>
  </si>
  <si>
    <t>Importera rapport</t>
  </si>
  <si>
    <t>Kieli/Språk/Language</t>
  </si>
  <si>
    <t>Sida för allmänna uppgifter</t>
  </si>
  <si>
    <t>Uppgiftslämnarnivå:</t>
  </si>
  <si>
    <t>Kod för rapportörkategorin fastslagen. Kan inte ändras.</t>
  </si>
  <si>
    <t>Typ av ID-kod:</t>
  </si>
  <si>
    <t>1 = Identifieringskod som Statistikcentralen tilldelat rapportören, 2 = AS-signum.</t>
  </si>
  <si>
    <t>Fastslaget. Kan inte ändras.</t>
  </si>
  <si>
    <t xml:space="preserve">ID-kod: </t>
  </si>
  <si>
    <t>FO-nummer för fondbolaget fastslaget. Kan inte ändras.</t>
  </si>
  <si>
    <t>Rapportdag: (ååååmmdd)</t>
  </si>
  <si>
    <t>Datum när uppgiftslämnaren sammanställde uppgifterna.</t>
  </si>
  <si>
    <t>Rapportperiod: (ååååmmdd).</t>
  </si>
  <si>
    <t>Rapportperiod (datum) för  uppgifterna. Med dag (dd) avses månadens sista dag.</t>
  </si>
  <si>
    <t>Funktionskod (1=Ny uppgift, 2= Korrigering)</t>
  </si>
  <si>
    <t>Typ av uppgifter som rapporteras. När det är fråga om en ny period används alltid</t>
  </si>
  <si>
    <t xml:space="preserve">kod 1 (ny uppgift). Om uppgifter som gäller en tidigare rapporterad period </t>
  </si>
  <si>
    <t>rapporteras på nytt används kod 2 (korrigering).</t>
  </si>
  <si>
    <t>Knappar:</t>
  </si>
  <si>
    <t>Hämtar rapportuppgifterna (ASCII-fil enligt postbeskrivningen i anv. för elektronisk rapportering)</t>
  </si>
  <si>
    <t>till blankettsidorna i arbetsboken. Obs! Funktionen Spara rapporten genererar alltså</t>
  </si>
  <si>
    <t>en ASCII-fil, vars data kan hämtas tillbaka till blanketterna. Programmet</t>
  </si>
  <si>
    <t>initierar arbetsbokens blankettsidor innan uppgifterna börjar registreras och ev. gamla</t>
  </si>
  <si>
    <t>uppgifter raderas därför från blanketterna. En kontrollfråga ställs före raderingen.</t>
  </si>
  <si>
    <t>Tömmer uppgifter från blanketternas rapportfält. Gäller inte formler.</t>
  </si>
  <si>
    <t>Sparar arbetsboken i Excel-format.</t>
  </si>
  <si>
    <t xml:space="preserve">De blanketter i vilka uppgifter har skrivits in sparas i en ASCII-fil  </t>
  </si>
  <si>
    <t>som överensstämmer med postbeskrivningen.</t>
  </si>
  <si>
    <t>Då rapporten sparats startar krypteringen av rapporten automatiskt.</t>
  </si>
  <si>
    <t>Palautusviive:</t>
  </si>
  <si>
    <t>Reporting categories report euro and non-euro-denominated items by currency</t>
  </si>
  <si>
    <t>Valuta:</t>
  </si>
  <si>
    <t>Currency:</t>
  </si>
  <si>
    <t>Värdeförändring på fordringsbevis i handelslagret (trading book) då räntorna stiger med 1 procentenhet</t>
  </si>
  <si>
    <t>Change in value of debt securities in the trading book at a 1 percentage point interest rate rise</t>
  </si>
  <si>
    <t>Värdeförändring på fordringsbevis i låneportföljen (banking book) då räntorna stiger med 1 procentenhet</t>
  </si>
  <si>
    <t>Change in value of debt securities in the banking book at a 1 percentage point interest rate rise</t>
  </si>
  <si>
    <t>Classification factors</t>
  </si>
  <si>
    <t>Närmaste räntejusteringstidpunkt</t>
  </si>
  <si>
    <t>Nearest interest rate adjustment date</t>
  </si>
  <si>
    <t>Summa</t>
  </si>
  <si>
    <t>Sum</t>
  </si>
  <si>
    <t>crit</t>
  </si>
  <si>
    <t>Balanspostnr</t>
  </si>
  <si>
    <t>Balance sheet item</t>
  </si>
  <si>
    <t>RON</t>
  </si>
  <si>
    <t>TRY</t>
  </si>
  <si>
    <t>Tiedot toimitetaan:</t>
  </si>
  <si>
    <t>AFN</t>
  </si>
  <si>
    <t>AOA</t>
  </si>
  <si>
    <t>BAM</t>
  </si>
  <si>
    <t>BYR</t>
  </si>
  <si>
    <t>SRD</t>
  </si>
  <si>
    <t>surinamesisk dollar</t>
  </si>
  <si>
    <t>TJS</t>
  </si>
  <si>
    <t>Albanian lek</t>
  </si>
  <si>
    <t>albansk lek</t>
  </si>
  <si>
    <t>Albania lek</t>
  </si>
  <si>
    <t>AMD</t>
  </si>
  <si>
    <t>Armenian dram</t>
  </si>
  <si>
    <t>armenisk dram</t>
  </si>
  <si>
    <t>ANG</t>
  </si>
  <si>
    <t>Alankomaiden Antillien guldeni</t>
  </si>
  <si>
    <t>ARS</t>
  </si>
  <si>
    <t>Argentiinan peso</t>
  </si>
  <si>
    <t>Värdeförändring på derivat i handelslagret (trading book) då räntorna stiger med 1 procentenhet</t>
  </si>
  <si>
    <t>Change in value of derivatives in the trading book at a 1 percentage point interest rate rise</t>
  </si>
  <si>
    <t>Värdeförändring på derivat i låneportföljden (banking book) då räntorna stiger med 1 procentenhet</t>
  </si>
  <si>
    <t>Change in value of derivatives in the banking book at a 1 percentage point interest rate rise</t>
  </si>
  <si>
    <t>Selection of language used in filling the form (Finnish, Swedish, English).</t>
  </si>
  <si>
    <t>Reporting institution type:</t>
  </si>
  <si>
    <t>where data has been inserted.</t>
  </si>
  <si>
    <t>After the report is saved, the report encryption function commences automatically.</t>
  </si>
  <si>
    <t>Klassificeringsfaktorer</t>
  </si>
  <si>
    <t>General information page</t>
  </si>
  <si>
    <t>General information on reporting</t>
  </si>
  <si>
    <t>Laske taulukko</t>
  </si>
  <si>
    <t>Utför kalkylering av tabellen</t>
  </si>
  <si>
    <t>Calculate table</t>
  </si>
  <si>
    <t>Jatketaanko?</t>
  </si>
  <si>
    <t>Vill du fortsätta?</t>
  </si>
  <si>
    <t>Do you wish to continue?</t>
  </si>
  <si>
    <t>Saamistodistuksia (ilmoitettu lomakkeella R03) suojaavat johdannaiset</t>
  </si>
  <si>
    <t>Muut kuin saamistodistuksia suojaavat johdannaiset</t>
  </si>
  <si>
    <t>CLF</t>
  </si>
  <si>
    <t>MXV</t>
  </si>
  <si>
    <t>AZN</t>
  </si>
  <si>
    <t>Kr02</t>
  </si>
  <si>
    <t>AINEELLISET HYÖDYKKEET</t>
  </si>
  <si>
    <t>MUUT VARAT</t>
  </si>
  <si>
    <t>Muut</t>
  </si>
  <si>
    <t>MUUT VELAT</t>
  </si>
  <si>
    <t>U</t>
  </si>
  <si>
    <t>ASIAKKAAN HYVÄKSI ANNETUT PERUUTTAMATTOMAT SITOUMUKSET</t>
  </si>
  <si>
    <t xml:space="preserve">Kr02 Kr05 </t>
  </si>
  <si>
    <t>0904</t>
  </si>
  <si>
    <t>Code for reporting institution type; fixed in advance. Cannot be changed.</t>
  </si>
  <si>
    <t>Type of identification code:</t>
  </si>
  <si>
    <t>1 = Identification code given by Statistics Finland, 2 = Business ID without hyphen.</t>
  </si>
  <si>
    <t>Fixed in advance. Cannot be changed.</t>
  </si>
  <si>
    <t>Identification code:</t>
  </si>
  <si>
    <t>Identification code identifying the reporting institution; fixed in advance. Cannot be changed.</t>
  </si>
  <si>
    <t>Date when report was created.</t>
  </si>
  <si>
    <t>Last day in data set: (yyyymmdd)</t>
  </si>
  <si>
    <t>Date, the situation on which is described in the report. Date data (dd) must be the last day of the month.</t>
  </si>
  <si>
    <t>Entry code (1=Data reported for the first time, 2=correction)</t>
  </si>
  <si>
    <t>Nature of the data reported. Whenever a new date is concerned, the code 1</t>
  </si>
  <si>
    <t>(data reported for the first time) is used. When data from a previously reported date is given,</t>
  </si>
  <si>
    <t>the code 2 (correction) is used.</t>
  </si>
  <si>
    <t>Buttons:</t>
  </si>
  <si>
    <t>Restore report</t>
  </si>
  <si>
    <t>Restores data from the report (ASCII file in accordance with the record decription) to the pages</t>
  </si>
  <si>
    <t>of the workbook tables. Note: the Save Report function creates an ASCII file referred to above</t>
  </si>
  <si>
    <t>which can thus be retrieved back to the set of forms. The program formats the form pages</t>
  </si>
  <si>
    <t>of the workbook before data is filled in, and possible old data is then cleared from the forms.</t>
  </si>
  <si>
    <t>Clear workbook</t>
  </si>
  <si>
    <t>Clears data from workbook table fields. Does not apply to formula data.</t>
  </si>
  <si>
    <t>Saves the workbook in Excel format.</t>
  </si>
  <si>
    <t>Saves data into an ASCII file in accordance with the record description from table pages</t>
  </si>
  <si>
    <t>Types of reporting institutions:</t>
  </si>
  <si>
    <t>Valuutat yhteensä</t>
  </si>
  <si>
    <t>RÄNTERISKER</t>
  </si>
  <si>
    <t>Kvartalsvis</t>
  </si>
  <si>
    <t>Finansinspektionen</t>
  </si>
  <si>
    <t>Kolumninställningar för tabellerna</t>
  </si>
  <si>
    <t>Kolumnbredden kan justeras med tangentkombinationen Shift + Ctrl + L (en enhet</t>
  </si>
  <si>
    <t>bredare) eller Shift + Ctrl + K (en enhet smalare). Märk att kombinationen är avsedd</t>
  </si>
  <si>
    <t>att användas endast i denna arbetsbok.</t>
  </si>
  <si>
    <t>argentinsk peso</t>
  </si>
  <si>
    <t>Argentine peso</t>
  </si>
  <si>
    <t>AUD</t>
  </si>
  <si>
    <t>Australian dollari</t>
  </si>
  <si>
    <t>australisk dollar</t>
  </si>
  <si>
    <t>Australian dollar</t>
  </si>
  <si>
    <t>AWG</t>
  </si>
  <si>
    <t>Aruban guldeni</t>
  </si>
  <si>
    <t>aruba gulden</t>
  </si>
  <si>
    <t>Aruban guilder</t>
  </si>
  <si>
    <t>azerbajdzjansk manat</t>
  </si>
  <si>
    <t>BBD</t>
  </si>
  <si>
    <t>barbadisk dollar</t>
  </si>
  <si>
    <t>Barbados dollar</t>
  </si>
  <si>
    <t>BDT</t>
  </si>
  <si>
    <t>Bangladeshin taka</t>
  </si>
  <si>
    <t>bangladeshisk taka</t>
  </si>
  <si>
    <t>Bangladesh taka</t>
  </si>
  <si>
    <t>Bulgarian lev</t>
  </si>
  <si>
    <t>bulgarisk lev</t>
  </si>
  <si>
    <t>BHD</t>
  </si>
  <si>
    <t>Bahrainin dinaari</t>
  </si>
  <si>
    <t>bahrainsk dinar</t>
  </si>
  <si>
    <t>Bahraini dinar</t>
  </si>
  <si>
    <t>BIF</t>
  </si>
  <si>
    <t>Burundin frangi</t>
  </si>
  <si>
    <t>burundisk franc</t>
  </si>
  <si>
    <t>Burundi franc</t>
  </si>
  <si>
    <t>BMD</t>
  </si>
  <si>
    <t>Bermudan dollari</t>
  </si>
  <si>
    <t>bermudisk dollar</t>
  </si>
  <si>
    <t>Bermudian dollar</t>
  </si>
  <si>
    <t>BND</t>
  </si>
  <si>
    <t>Brunein dollari</t>
  </si>
  <si>
    <t>brunei dollar</t>
  </si>
  <si>
    <t>Brunei dollar</t>
  </si>
  <si>
    <t>BOB</t>
  </si>
  <si>
    <t>Bolivian boliviano</t>
  </si>
  <si>
    <t>boliviano</t>
  </si>
  <si>
    <t>BRL</t>
  </si>
  <si>
    <t>Brasilian real</t>
  </si>
  <si>
    <t>brasiliansk real</t>
  </si>
  <si>
    <t>Brazilian real</t>
  </si>
  <si>
    <t>BSD</t>
  </si>
  <si>
    <t>Bahaman dollari</t>
  </si>
  <si>
    <t>bahamansk dollar</t>
  </si>
  <si>
    <t>Bahamian dollar</t>
  </si>
  <si>
    <t>BTN</t>
  </si>
  <si>
    <t>Bhutanin ngultrum</t>
  </si>
  <si>
    <t>bhutanesisk ngultrum</t>
  </si>
  <si>
    <t>Bhutan ngultrum</t>
  </si>
  <si>
    <t>BWP</t>
  </si>
  <si>
    <t>Botswanan pula</t>
  </si>
  <si>
    <t>botswansk pula</t>
  </si>
  <si>
    <t>Botswana pula</t>
  </si>
  <si>
    <t>Valko-Venäjän rupla</t>
  </si>
  <si>
    <t>vitrysk rubel</t>
  </si>
  <si>
    <t>Belarussian ruble</t>
  </si>
  <si>
    <t>BZD</t>
  </si>
  <si>
    <t>Belizen dollari</t>
  </si>
  <si>
    <t>Belize dollar</t>
  </si>
  <si>
    <t>CAD</t>
  </si>
  <si>
    <t>Kanadan dollari</t>
  </si>
  <si>
    <t>kanadensisk dollar</t>
  </si>
  <si>
    <t>Canadian dollar</t>
  </si>
  <si>
    <t>CHF</t>
  </si>
  <si>
    <t>Sveitsin frangi</t>
  </si>
  <si>
    <t>schweizisk franc</t>
  </si>
  <si>
    <t>Swiss franc</t>
  </si>
  <si>
    <t>CLP</t>
  </si>
  <si>
    <t>Chilen peso</t>
  </si>
  <si>
    <t>chilensk peso</t>
  </si>
  <si>
    <t>Chilean peso</t>
  </si>
  <si>
    <t>CNY</t>
  </si>
  <si>
    <t>COP</t>
  </si>
  <si>
    <t>St. Helena pound</t>
  </si>
  <si>
    <t>SLL</t>
  </si>
  <si>
    <t>Sierra Leonen leone</t>
  </si>
  <si>
    <t>Sierra Leone leone</t>
  </si>
  <si>
    <t>SOS</t>
  </si>
  <si>
    <t>somalisk shilling</t>
  </si>
  <si>
    <t>Somali shilling</t>
  </si>
  <si>
    <t>STD</t>
  </si>
  <si>
    <t>SVC</t>
  </si>
  <si>
    <t>salvadoransk colón</t>
  </si>
  <si>
    <t>El Salvador colon</t>
  </si>
  <si>
    <t>SYP</t>
  </si>
  <si>
    <t>Syyrian punta</t>
  </si>
  <si>
    <t>syriskt pund</t>
  </si>
  <si>
    <t>Syrian pound</t>
  </si>
  <si>
    <t>SZL</t>
  </si>
  <si>
    <t>Swazimaan lilangeni</t>
  </si>
  <si>
    <t>swaziländsk lilangeni</t>
  </si>
  <si>
    <t>Swaziland lilangeni</t>
  </si>
  <si>
    <t>THB</t>
  </si>
  <si>
    <t>Thaimaan baht</t>
  </si>
  <si>
    <t>thailändsk baht</t>
  </si>
  <si>
    <t>Thailand baht</t>
  </si>
  <si>
    <t>TMM</t>
  </si>
  <si>
    <t>Turkmenistanin manat</t>
  </si>
  <si>
    <t>turkmenisk manat</t>
  </si>
  <si>
    <t>Turkmenistan manat</t>
  </si>
  <si>
    <t>TND</t>
  </si>
  <si>
    <t>Tunisian dinaari</t>
  </si>
  <si>
    <t>Talletuksentekosopimukset, joissa luottolaitos on sitoutunut tekemään talletuksen</t>
  </si>
  <si>
    <t>0906</t>
  </si>
  <si>
    <t>U0204</t>
  </si>
  <si>
    <t>LUOTTOLAITOKSEN PUOLESTA TAI SEN HYVÄKSI ANNETUT SITOUMUKSET</t>
  </si>
  <si>
    <t>Talletuksentekosopimukset, joissa luottolaitos on sitoutunut ottamaan vastaan talletuksen</t>
  </si>
  <si>
    <t>U0403</t>
  </si>
  <si>
    <t>Pääomasaaminen</t>
  </si>
  <si>
    <t>Pääomavelka</t>
  </si>
  <si>
    <t>Kaupankäyntivarastoon (Trading book) luettavien johdannaisten arvonmuutos korkojen noustessa 1%-yksikön</t>
  </si>
  <si>
    <t>Rahoitustaseeseen (Banking book) luettavien johdannaisten arvonmuutos korkojen noustessa 1 %-yksikön</t>
  </si>
  <si>
    <t>INTEREST RATE RISK</t>
  </si>
  <si>
    <t>Quarterly</t>
  </si>
  <si>
    <t>COMMITMENTS GIVEN ON BEHALF OR IN FAVOUR OF A CREDIT INSTITUTION</t>
  </si>
  <si>
    <t>Forward/forward-depositioner där kreditinstitutet har förbundit sig att ta emot depositionen</t>
  </si>
  <si>
    <t>Forward forward agreements</t>
  </si>
  <si>
    <t>KORKORISKI -TIEDONKERUU</t>
  </si>
  <si>
    <t>Valuuttatunnus</t>
  </si>
  <si>
    <t>Rapportörkategorierna skall rapportera poster i euro och poster i övriga valutor valutavis</t>
  </si>
  <si>
    <t>CDF</t>
  </si>
  <si>
    <t>ERN</t>
  </si>
  <si>
    <t>RUB</t>
  </si>
  <si>
    <t>Tarkistus ei täsmää!</t>
  </si>
  <si>
    <t>Valuutta</t>
  </si>
  <si>
    <t>Valuutta, nimi</t>
  </si>
  <si>
    <t>Valuta, namn</t>
  </si>
  <si>
    <t>Currency, name</t>
  </si>
  <si>
    <t>Euro</t>
  </si>
  <si>
    <t>AED</t>
  </si>
  <si>
    <t>UAE dirham</t>
  </si>
  <si>
    <t>United Arab Emirates dirham</t>
  </si>
  <si>
    <t>afghani</t>
  </si>
  <si>
    <t>Afghanistan afghani</t>
  </si>
  <si>
    <t>ALL</t>
  </si>
  <si>
    <t>MATERIELLA TILLGÅNGAR</t>
  </si>
  <si>
    <t>TANGIBLE ASSETS</t>
  </si>
  <si>
    <t>ÖVRIGA TILLGÅNGAR</t>
  </si>
  <si>
    <t>OTHER ASSETS</t>
  </si>
  <si>
    <t>Övriga</t>
  </si>
  <si>
    <t>Other</t>
  </si>
  <si>
    <t>ÖVRIGA SKULDER</t>
  </si>
  <si>
    <t>OTHER LIABILITIES</t>
  </si>
  <si>
    <t>Kr02 Kr05</t>
  </si>
  <si>
    <t>OÅTERKALLELIGA FÖRBINDELSER TILL FÖRMÅN FÖR KUND</t>
  </si>
  <si>
    <t>IRREVOCABLE COMMITMENTS GIVEN IN FAVOUR OF A CUSTOMER</t>
  </si>
  <si>
    <t>Forward/forward-depositioner där kreditinstitutet förbundit sig att göra depositionen</t>
  </si>
  <si>
    <t>Forward forward agreements which oblige the credit institution to make a deposit</t>
  </si>
  <si>
    <t>ÅTAGANDEN FÖR KREDITINSTITUTETS RÄKNING ELLER TILL DESS FÖRMÅN</t>
  </si>
  <si>
    <t>Kolumbian peso</t>
  </si>
  <si>
    <t>colombiansk peso</t>
  </si>
  <si>
    <t>Colombian peso</t>
  </si>
  <si>
    <t>CRC</t>
  </si>
  <si>
    <t>tunisisk dinar</t>
  </si>
  <si>
    <t>Tunisian dinar</t>
  </si>
  <si>
    <t>TOP</t>
  </si>
  <si>
    <t>Tongan pa'anga</t>
  </si>
  <si>
    <t>tongansk pa'anga</t>
  </si>
  <si>
    <t>Tonga pa'anga</t>
  </si>
  <si>
    <t>TTD</t>
  </si>
  <si>
    <t>Trinidadin ja Tobagon dollari</t>
  </si>
  <si>
    <t>Trinidad and Tobago dollar</t>
  </si>
  <si>
    <t>TWD</t>
  </si>
  <si>
    <t>Uusi Taiwanin dollari</t>
  </si>
  <si>
    <t>ny taiwanesisk dollar</t>
  </si>
  <si>
    <t>New Taiwan dollar</t>
  </si>
  <si>
    <t>TZS</t>
  </si>
  <si>
    <t>tanzanisk shilling</t>
  </si>
  <si>
    <t>UAH</t>
  </si>
  <si>
    <t>Ukraine hryvnia</t>
  </si>
  <si>
    <t>UGX</t>
  </si>
  <si>
    <t>ugandisk shilling</t>
  </si>
  <si>
    <t>USD</t>
  </si>
  <si>
    <t>Yhdysvaltain dollari</t>
  </si>
  <si>
    <t>US-dollar</t>
  </si>
  <si>
    <t>US dollar</t>
  </si>
  <si>
    <t>UYU</t>
  </si>
  <si>
    <t>Uruguayn peso</t>
  </si>
  <si>
    <t>uruguyansk peso</t>
  </si>
  <si>
    <t>UZS</t>
  </si>
  <si>
    <t>Uzbekistanin sum</t>
  </si>
  <si>
    <t>uzbekisk sum</t>
  </si>
  <si>
    <t>Uzbekistan sum</t>
  </si>
  <si>
    <t>VND</t>
  </si>
  <si>
    <t>Vietnamin dong</t>
  </si>
  <si>
    <t>vietnamesisk dong</t>
  </si>
  <si>
    <t>VUV</t>
  </si>
  <si>
    <t>Vanuatun vatu</t>
  </si>
  <si>
    <t>vanuatisk vatu</t>
  </si>
  <si>
    <t>Vanuatu vatu</t>
  </si>
  <si>
    <t>WST</t>
  </si>
  <si>
    <t>XAF</t>
  </si>
  <si>
    <t>CFA-franc BEAC</t>
  </si>
  <si>
    <t>XCD</t>
  </si>
  <si>
    <t>Itä-Karibian dollari</t>
  </si>
  <si>
    <t>östkaribisk dollar</t>
  </si>
  <si>
    <t>XOF</t>
  </si>
  <si>
    <t>CFA-franc BCEAO</t>
  </si>
  <si>
    <t>XPF</t>
  </si>
  <si>
    <t>Dessa tabeller får lämnas oifyllda endast om inget finns att rapportera!</t>
  </si>
  <si>
    <t>These tables may be left blank only if there is nothing to report.</t>
  </si>
  <si>
    <t>Onko tiedot jätetty tarkoituksellisesti raportoimatta tästä syystä?</t>
  </si>
  <si>
    <t>Har rapporteringen av data med avsikt lämnats ogjord av detta skäl?</t>
  </si>
  <si>
    <t>Have data been deliberately left unreported for this reason?</t>
  </si>
  <si>
    <t>Kyllä, tallenna raportti</t>
  </si>
  <si>
    <t>Ja, spara rapporten</t>
  </si>
  <si>
    <t>Yes, store report</t>
  </si>
  <si>
    <t>Ei, palaa tietojen tallennukseen</t>
  </si>
  <si>
    <t>Nej, tillbaka till inmatning av data</t>
  </si>
  <si>
    <t>No, return to storage of data</t>
  </si>
  <si>
    <t>Import report</t>
  </si>
  <si>
    <t>Clear table input</t>
  </si>
  <si>
    <t>Print all</t>
  </si>
  <si>
    <t>Save workbook</t>
  </si>
  <si>
    <t>Tyhjennä työkirja</t>
  </si>
  <si>
    <t>Spara FI-rapporten</t>
  </si>
  <si>
    <t>Tulosta kaikki</t>
  </si>
  <si>
    <t>Tallenna työkirja</t>
  </si>
  <si>
    <t>Töm arbetsboken</t>
  </si>
  <si>
    <t>Skriv ut allt</t>
  </si>
  <si>
    <t>Spara arbetsboken</t>
  </si>
  <si>
    <t>Tuo raportti</t>
  </si>
  <si>
    <t>Raportoijan yksilöintitunnuksen tyyppi</t>
  </si>
  <si>
    <t>Raportoijan yksilöintitunnus</t>
  </si>
  <si>
    <t>CHAR(1)</t>
  </si>
  <si>
    <t>Systeemitunnus</t>
  </si>
  <si>
    <t>CHAR(3)</t>
  </si>
  <si>
    <t>CHAR(8)</t>
  </si>
  <si>
    <t>Raportointipäivä</t>
  </si>
  <si>
    <t>YER</t>
  </si>
  <si>
    <t>Jemenin rial</t>
  </si>
  <si>
    <t>yemenitisk rial</t>
  </si>
  <si>
    <t>Yemeni rial</t>
  </si>
  <si>
    <t>ZAR</t>
  </si>
  <si>
    <t>Etelä-Afrikan randi</t>
  </si>
  <si>
    <t>sydafrikansk rand</t>
  </si>
  <si>
    <t>Sambian kwacha</t>
  </si>
  <si>
    <t>zambisk kwacha</t>
  </si>
  <si>
    <t>Zimbabwen dollari</t>
  </si>
  <si>
    <t>zimbabwisk dollar</t>
  </si>
  <si>
    <t>XXX</t>
  </si>
  <si>
    <t>CheckItem</t>
  </si>
  <si>
    <t>guinea-franc</t>
  </si>
  <si>
    <t>Guinea franc</t>
  </si>
  <si>
    <t>GTQ</t>
  </si>
  <si>
    <t>Guatemalan quetzal</t>
  </si>
  <si>
    <t>guatemalansk quetzal</t>
  </si>
  <si>
    <t>Guatemala quetzal</t>
  </si>
  <si>
    <t>GYD</t>
  </si>
  <si>
    <t>Guyanan dollari</t>
  </si>
  <si>
    <t>guyansk dollar</t>
  </si>
  <si>
    <t>HKD</t>
  </si>
  <si>
    <t>Hongkongin dollari</t>
  </si>
  <si>
    <t>Hong Kong dollar</t>
  </si>
  <si>
    <t>HNL</t>
  </si>
  <si>
    <t>Hondurasin lempira</t>
  </si>
  <si>
    <t>honduransk lempira</t>
  </si>
  <si>
    <t>HRK</t>
  </si>
  <si>
    <t>Kroatian kuna</t>
  </si>
  <si>
    <t>kroatisk kuna</t>
  </si>
  <si>
    <t>HTG</t>
  </si>
  <si>
    <t>Haitin gourde</t>
  </si>
  <si>
    <t>haitisk gourde</t>
  </si>
  <si>
    <t>HUF</t>
  </si>
  <si>
    <t>Unkarin forintti</t>
  </si>
  <si>
    <t>ungersk forint</t>
  </si>
  <si>
    <t>IDR</t>
  </si>
  <si>
    <t>Indonesian rupiah</t>
  </si>
  <si>
    <t>ILS</t>
  </si>
  <si>
    <t>INR</t>
  </si>
  <si>
    <t>Intian rupia</t>
  </si>
  <si>
    <t>indisk rupie</t>
  </si>
  <si>
    <t>Indian rupee</t>
  </si>
  <si>
    <t>IQD</t>
  </si>
  <si>
    <t>Irakin dinaari</t>
  </si>
  <si>
    <t>irakisk dinar</t>
  </si>
  <si>
    <t>Iraqi dinar</t>
  </si>
  <si>
    <t>IRR</t>
  </si>
  <si>
    <t>Iranin rial</t>
  </si>
  <si>
    <t>Reporting date: (yyyymmdd)</t>
  </si>
  <si>
    <t>Svarsnoggrannhet:</t>
  </si>
  <si>
    <t>Valid from:</t>
  </si>
  <si>
    <t>Frekvens:</t>
  </si>
  <si>
    <t>All currencies, incl. euro and its national denominations</t>
  </si>
  <si>
    <t>GOL</t>
  </si>
  <si>
    <t>Kulta</t>
  </si>
  <si>
    <t>Guld</t>
  </si>
  <si>
    <t>Gold</t>
  </si>
  <si>
    <t>XYZ</t>
  </si>
  <si>
    <t>Ei raportoitavaa</t>
  </si>
  <si>
    <t>ej raportering</t>
  </si>
  <si>
    <t>No report</t>
  </si>
  <si>
    <t>KORKORISKI</t>
  </si>
  <si>
    <t>Neljännesvuosittain</t>
  </si>
  <si>
    <t>Painokertoimet maturiteettiluokille:</t>
  </si>
  <si>
    <t>t:n keskiarvo vuosina</t>
  </si>
  <si>
    <t>Modified duration</t>
  </si>
  <si>
    <t>Tuottokäyrän oletettu muutos *</t>
  </si>
  <si>
    <t>Painokerroin korkopisteinä</t>
  </si>
  <si>
    <t>Tiedonantajatasot:</t>
  </si>
  <si>
    <t>Vastaustarkkuus:</t>
  </si>
  <si>
    <t>20 pankkipäivää</t>
  </si>
  <si>
    <t>Frekvenssi:</t>
  </si>
  <si>
    <t>Voimaantulo:</t>
  </si>
  <si>
    <t>Tiedonantajataso</t>
  </si>
  <si>
    <t>Taulukkotunnus</t>
  </si>
  <si>
    <t>Rivitunnus</t>
  </si>
  <si>
    <t>Saraketunnus</t>
  </si>
  <si>
    <t>Raportoinnin yleistiedot:</t>
  </si>
  <si>
    <t>Kieli/Språk/Language:</t>
  </si>
  <si>
    <t>Tiedonantajataso:</t>
  </si>
  <si>
    <t>Yksilöintitunnuksen tyyppi:</t>
  </si>
  <si>
    <t>Yksilöintitunnus:</t>
  </si>
  <si>
    <t>Raportointipvm: (vvvvkkpp)</t>
  </si>
  <si>
    <t>Tiedon ajankohta: (vvvvkkpp)</t>
  </si>
  <si>
    <t>EUR</t>
  </si>
  <si>
    <t>Suomi</t>
  </si>
  <si>
    <t>Arvo</t>
  </si>
  <si>
    <t>Allmänna uppgifter:</t>
  </si>
  <si>
    <t>BGN</t>
  </si>
  <si>
    <t>Valitse</t>
  </si>
  <si>
    <t>Välj</t>
  </si>
  <si>
    <t>Choose</t>
  </si>
  <si>
    <t>RÄNTERISKER - RAPPORTERING</t>
  </si>
  <si>
    <t>INTEREST RATE RISK - REPORTING</t>
  </si>
  <si>
    <t>KMF</t>
  </si>
  <si>
    <t>Komorien frangi</t>
  </si>
  <si>
    <t>komorisk franc</t>
  </si>
  <si>
    <t>KPW</t>
  </si>
  <si>
    <t>Pohjois-Korean won</t>
  </si>
  <si>
    <t>nordkoreansk won</t>
  </si>
  <si>
    <t>KRW</t>
  </si>
  <si>
    <t>KWD</t>
  </si>
  <si>
    <t>Kuwaitin dinaari</t>
  </si>
  <si>
    <t>kuwaitisk dinar</t>
  </si>
  <si>
    <t>KYD</t>
  </si>
  <si>
    <t>Caymansaarten dollari</t>
  </si>
  <si>
    <t>kaymansk dollar</t>
  </si>
  <si>
    <t>Cayman Islands dollar</t>
  </si>
  <si>
    <t>KZT</t>
  </si>
  <si>
    <t>Kazakstanin tenge</t>
  </si>
  <si>
    <t>kazakisk tenge</t>
  </si>
  <si>
    <t>LAK</t>
  </si>
  <si>
    <t>Laosin kip</t>
  </si>
  <si>
    <t>laotisk kip</t>
  </si>
  <si>
    <t>Lao kip</t>
  </si>
  <si>
    <t>LBP</t>
  </si>
  <si>
    <t>Libanonin punta</t>
  </si>
  <si>
    <t>libanesiskt pund</t>
  </si>
  <si>
    <t>Lebanese pound</t>
  </si>
  <si>
    <t>LKR</t>
  </si>
  <si>
    <t>Sri Lankan rupia</t>
  </si>
  <si>
    <t>Sri Lanka rupee</t>
  </si>
  <si>
    <t>LRD</t>
  </si>
  <si>
    <t>Liberian dollari</t>
  </si>
  <si>
    <t>liberiansk dollar</t>
  </si>
  <si>
    <t>Liberian dollar</t>
  </si>
  <si>
    <t>LSL</t>
  </si>
  <si>
    <t>Lesothon loti</t>
  </si>
  <si>
    <t>lesothisk loti</t>
  </si>
  <si>
    <t>Lesotho loti</t>
  </si>
  <si>
    <t>LTL</t>
  </si>
  <si>
    <t>litauisk litas</t>
  </si>
  <si>
    <t>Lithuanian litas</t>
  </si>
  <si>
    <t>LVL</t>
  </si>
  <si>
    <t>Latvian lati</t>
  </si>
  <si>
    <t>lettisk lats</t>
  </si>
  <si>
    <t>Latvian lats</t>
  </si>
  <si>
    <t>LYD</t>
  </si>
  <si>
    <t>Libyan dinaari</t>
  </si>
  <si>
    <t>libysk dinar</t>
  </si>
  <si>
    <t>Libyan dinar</t>
  </si>
  <si>
    <t>MAD</t>
  </si>
  <si>
    <t>marockansk dirham</t>
  </si>
  <si>
    <t>Moroccan dirham</t>
  </si>
  <si>
    <t>MDL</t>
  </si>
  <si>
    <t>Moldovan leu</t>
  </si>
  <si>
    <t>moldavisk leu</t>
  </si>
  <si>
    <t>MKD</t>
  </si>
  <si>
    <t>Makedonian dinaari</t>
  </si>
  <si>
    <t>MMK</t>
  </si>
  <si>
    <t>Myanmarin kyat</t>
  </si>
  <si>
    <t>Myanmar kyat</t>
  </si>
  <si>
    <t>MNT</t>
  </si>
  <si>
    <t>Mongolian tugrik</t>
  </si>
  <si>
    <t>MOP</t>
  </si>
  <si>
    <t>Macaon pataca</t>
  </si>
  <si>
    <t>Macau pataca</t>
  </si>
  <si>
    <t>MRO</t>
  </si>
  <si>
    <t>mauretansk ouguiya</t>
  </si>
  <si>
    <t>MUR</t>
  </si>
  <si>
    <t>Mauritiuksen rupia</t>
  </si>
  <si>
    <t>mauritisk rupie</t>
  </si>
  <si>
    <t>Mauritius rupee</t>
  </si>
  <si>
    <t>MVR</t>
  </si>
  <si>
    <t>Malediivien rufiyaa</t>
  </si>
  <si>
    <t>MWK</t>
  </si>
  <si>
    <t>Malawin kwacha</t>
  </si>
  <si>
    <t>malawisk kwacha</t>
  </si>
  <si>
    <t>Malawi kwacha</t>
  </si>
  <si>
    <t>MXN</t>
  </si>
  <si>
    <t>Meksikon peso</t>
  </si>
  <si>
    <t>mexikansk peso</t>
  </si>
  <si>
    <t>Mexican peso</t>
  </si>
  <si>
    <t>MYR</t>
  </si>
  <si>
    <t>Malesian ringgit</t>
  </si>
  <si>
    <t>malaysisk ringgit</t>
  </si>
  <si>
    <t>Malaysian ringgit</t>
  </si>
  <si>
    <t>Mosambikin metical</t>
  </si>
  <si>
    <t>NAD</t>
  </si>
  <si>
    <t>Namibian dollari</t>
  </si>
  <si>
    <t>namibisk dollar</t>
  </si>
  <si>
    <t>NGN</t>
  </si>
  <si>
    <t>Nigerian naira</t>
  </si>
  <si>
    <t>nigeriansk naira</t>
  </si>
  <si>
    <t>NIO</t>
  </si>
  <si>
    <t>Derivatkontrakt som skyddar fordringsbevis (förklarad på formuläret R03)</t>
  </si>
  <si>
    <t>Derivatkontrakt som inte skyddar fordringsbevis (förklarad på formuläret R03)</t>
  </si>
  <si>
    <t>Belopp anges i tusentals euro</t>
  </si>
  <si>
    <t>Räntepunktsförändring</t>
  </si>
  <si>
    <t>Ränterisk beräknad med egen nuvärdesmetod</t>
  </si>
  <si>
    <t>Beräknad enligt schablonmetoden</t>
  </si>
  <si>
    <t>0 mån. &lt; t &lt; 1 mån.</t>
  </si>
  <si>
    <t>1 år &lt; t &lt; 2 år</t>
  </si>
  <si>
    <t xml:space="preserve"> 2 år &lt; t &lt; 3 år</t>
  </si>
  <si>
    <t>3 år &lt; t &lt; 4 år</t>
  </si>
  <si>
    <t>4 år &lt; t &lt; 5 år</t>
  </si>
  <si>
    <t>5 år &lt; t &lt; 7 år</t>
  </si>
  <si>
    <t>7 år &lt; t &lt; 10 år</t>
  </si>
  <si>
    <t>10 år &lt; t &lt; 15 år</t>
  </si>
  <si>
    <t>15 år &lt; t &lt; 20 år</t>
  </si>
  <si>
    <t>t &gt; 20 år</t>
  </si>
  <si>
    <t>Fordringar som förfallit till betalning och oreglade fordningar</t>
  </si>
  <si>
    <t>Valutaderivat</t>
  </si>
  <si>
    <t>Terminer</t>
  </si>
  <si>
    <t>Futurer</t>
  </si>
  <si>
    <t>Räntederivat</t>
  </si>
  <si>
    <t>FRA</t>
  </si>
  <si>
    <t>Ränteswappar</t>
  </si>
  <si>
    <t>Köpta optioner</t>
  </si>
  <si>
    <t>Utfärdade optioner</t>
  </si>
  <si>
    <t>Riskvikter för löptidsbanden:</t>
  </si>
  <si>
    <t>Medelvärde av t i antal år</t>
  </si>
  <si>
    <t>Modifierad duration</t>
  </si>
  <si>
    <t>Hypotetisk förskjutning av avkastnings-kurvan*</t>
  </si>
  <si>
    <t>Riskvikt i räntepunkter</t>
  </si>
  <si>
    <t>*Genom att ändra på den hypotetiska förskjutningen av avkastningskurvan kan riskvikter beräknas även för andra än parallella höjningar på 200 räntepunkter.</t>
  </si>
  <si>
    <t>* Tuottokäyrän oletettua muutosta muuttamalla voidaan laskea painokertoimet myös muille kuin korkokäyrän paralleelille 200 korkopisteen nousulle.</t>
  </si>
  <si>
    <t>Summa valutor</t>
  </si>
  <si>
    <t>Total currencies</t>
  </si>
  <si>
    <t>Arvo-alueelle ei voi syöttää tekstitietoa!</t>
  </si>
  <si>
    <t>Text kan inte matas in i de numeriska fälten!</t>
  </si>
  <si>
    <t>Do not enter any textual data in value field.</t>
  </si>
  <si>
    <t>Är detta en korrigering av en rapport som redan tidigare sänts till Finansinspektionen?</t>
  </si>
  <si>
    <t>Onko kyse muutoksesta jo aikaisemmin Tilastokeskukselle lähetettyyn raporttiin?</t>
  </si>
  <si>
    <t>Är detta en korrigering av en rapport som redan tidigare sänts till Statistikcentralen?</t>
  </si>
  <si>
    <t>Is this a revision of a report submitted earlier to Statistics Finland?</t>
  </si>
  <si>
    <t>Onko kyse muutoksesta jo aikaisemmin Suomen Pankille lähetettyyn raporttiin?</t>
  </si>
  <si>
    <t>Är detta en korrigering av en rapport som redan tidigare sänts till Finlands Bank?</t>
  </si>
  <si>
    <t>Is this a revision of a report submitted earlier to Bank of Finland?</t>
  </si>
  <si>
    <t>Syötön tarkistus</t>
  </si>
  <si>
    <t>Kontroll av inmatningen</t>
  </si>
  <si>
    <t>Checking of input data.</t>
  </si>
  <si>
    <t>Syöttämäsi tieto ei kelpaa!</t>
  </si>
  <si>
    <t>Inmatad uppgift godkänns ej!</t>
  </si>
  <si>
    <t>The data you entered is not valid!</t>
  </si>
  <si>
    <t>Raportointivaluutan tarkistus</t>
  </si>
  <si>
    <t>Kontroll av rapporteringsvalutan</t>
  </si>
  <si>
    <t>Checking of reporting currency.</t>
  </si>
  <si>
    <t>Haluatko tallettaa raportin virheistä huolimatta?</t>
  </si>
  <si>
    <t>Vill du spara rapporten trots att den innehåller fel?</t>
  </si>
  <si>
    <t>Do you wish to save the report despite errors?</t>
  </si>
  <si>
    <t>Tiedon ajankohdan tarkistus</t>
  </si>
  <si>
    <t>Kontroll av vilken tid rapporten gäller</t>
  </si>
  <si>
    <t>Checking of date of data.</t>
  </si>
  <si>
    <t>Raportointipäivämäärän tarkistus</t>
  </si>
  <si>
    <t>Kontroll av rapportdagen</t>
  </si>
  <si>
    <t>Checking of reporting date.</t>
  </si>
  <si>
    <t>Tarkistus ei täsmää:</t>
  </si>
  <si>
    <t>Det kontrollerade värdet stämmer inte:</t>
  </si>
  <si>
    <t>Counterchecked figures do not tally</t>
  </si>
  <si>
    <t>Ei käytettävissä tässä työkirjassa!</t>
  </si>
  <si>
    <t>Inte möjligt i denna arbetsbok!</t>
  </si>
  <si>
    <t>Not in use in this workbook!</t>
  </si>
  <si>
    <t>Asiakastunnuksen tyyppi ei kelpaa!</t>
  </si>
  <si>
    <t>Asiakastunnuksen tyyppi ei kelpaa! på svenska</t>
  </si>
  <si>
    <t>Asiakastunnuksen tyyppi ei kelpaa! in english</t>
  </si>
  <si>
    <t>Asiakastunnus ei kelpaa!</t>
  </si>
  <si>
    <t>Asiakastunnus ei kelpaa! på svenska</t>
  </si>
  <si>
    <t>Asiakastunnus ei kelpaa! in english</t>
  </si>
  <si>
    <t>Nimi ei kelpaa!</t>
  </si>
  <si>
    <t>Nimi ei kelpaa! på svenska</t>
  </si>
  <si>
    <t>Nimi ei kelpaa! in english</t>
  </si>
  <si>
    <t>Virheellinen henkilötunnuksen pituus, po. 11!</t>
  </si>
  <si>
    <t>Fel längd på personbeteckningen, bör vara 11!</t>
  </si>
  <si>
    <t>Error in length of the social security code, should be 11 characters.</t>
  </si>
  <si>
    <t>Virheellinen vuosisataerotinmerkki, po. +/-/A!</t>
  </si>
  <si>
    <t>Fel skiljetecken för århundrade, bör vara +/-/A!</t>
  </si>
  <si>
    <t>Error in century identifier, should be +/-/A.</t>
  </si>
  <si>
    <t>Virheellinen syntymäaika!</t>
  </si>
  <si>
    <t>Felaktig födelsetid!</t>
  </si>
  <si>
    <t>Error in date of birth.</t>
  </si>
  <si>
    <t>Muotovirhe henkilötunnuksessa!</t>
  </si>
  <si>
    <t>Formfel i personbeteckningen!</t>
  </si>
  <si>
    <t>Error in form of social security code.</t>
  </si>
  <si>
    <t>Virheellinen henkilötunnus!</t>
  </si>
  <si>
    <t>Felaktig personbeteckning!</t>
  </si>
  <si>
    <t>Error in social security code.</t>
  </si>
  <si>
    <t>Ohjelmavirhe henkilötunnuksen tarkistuksessa!</t>
  </si>
  <si>
    <t>Programfel i kontrollen av personbeteckningen!</t>
  </si>
  <si>
    <t>Program error in control of social security code.</t>
  </si>
  <si>
    <t>Tarkista tunnukset!</t>
  </si>
  <si>
    <t>Kontrollera koder!</t>
  </si>
  <si>
    <t>Check codes!</t>
  </si>
  <si>
    <t>Tarkista nimet!</t>
  </si>
  <si>
    <t>Kontrollera namn!</t>
  </si>
  <si>
    <t>Check names!</t>
  </si>
  <si>
    <t>Poista lomake</t>
  </si>
  <si>
    <t>Radera tabellen</t>
  </si>
  <si>
    <t>Delete form.</t>
  </si>
  <si>
    <t>Oletko varma, että haluat poistaa tämän lomakesivun (</t>
  </si>
  <si>
    <t>Är du säker på att du vill radera sidan (</t>
  </si>
  <si>
    <t>Are you sure that you want to delete this form page? (</t>
  </si>
  <si>
    <t>Lomakesivun poisto</t>
  </si>
  <si>
    <t>Radering av sidan</t>
  </si>
  <si>
    <t>Deletion of form page.</t>
  </si>
  <si>
    <t>Valitse ensin valuutta!</t>
  </si>
  <si>
    <t>Välj först valuta!</t>
  </si>
  <si>
    <t>Choose currency first.</t>
  </si>
  <si>
    <t>Det kontrollerade värdet stämmer inte!</t>
  </si>
  <si>
    <t>Counterchecked figures do not tally!</t>
  </si>
  <si>
    <t xml:space="preserve">Taulukkosivun </t>
  </si>
  <si>
    <t xml:space="preserve">Utskrift av tabellsidan </t>
  </si>
  <si>
    <t>Print out table page</t>
  </si>
  <si>
    <t xml:space="preserve"> tulostus käynnissä...</t>
  </si>
  <si>
    <t xml:space="preserve"> pågår...</t>
  </si>
  <si>
    <t>Printing of table page in progress…</t>
  </si>
  <si>
    <t>Sivun '</t>
  </si>
  <si>
    <t>Översättning av sidan '</t>
  </si>
  <si>
    <t>Translation of page '</t>
  </si>
  <si>
    <t>' käännös käynnissä ...</t>
  </si>
  <si>
    <t>' pågår...</t>
  </si>
  <si>
    <t>' in progress…</t>
  </si>
  <si>
    <t xml:space="preserve">Tarkistus käynnissä </t>
  </si>
  <si>
    <t xml:space="preserve">Kontrollerar </t>
  </si>
  <si>
    <t>Checking in progress...</t>
  </si>
  <si>
    <t>Tuntemattomat valuutat</t>
  </si>
  <si>
    <t>okända valutor</t>
  </si>
  <si>
    <t>Unknown currencies</t>
  </si>
  <si>
    <t>Muut valuutat pl. euro ja sen kansalliset ilmenemismuodot</t>
  </si>
  <si>
    <t>övriga valutor exkl. euro och eurons nationella denomineringar</t>
  </si>
  <si>
    <t>Other currencies, excl. euro and its national denominations</t>
  </si>
  <si>
    <t>XXE</t>
  </si>
  <si>
    <t>Muut valuutat ml. euro ja sen kansalliset ilmenemismuodot</t>
  </si>
  <si>
    <t>övriga valutor inkl. euro och eurons nationella denomineringar</t>
  </si>
  <si>
    <t>Other currencies, incl. euro and its national denominations</t>
  </si>
  <si>
    <t>XXA</t>
  </si>
  <si>
    <t>Muut valuutat, joiden nettopositio on lyhyt</t>
  </si>
  <si>
    <t>övriga valutor vars nettoposition är kort</t>
  </si>
  <si>
    <t>Other currencies with short net position</t>
  </si>
  <si>
    <t>XXB</t>
  </si>
  <si>
    <t>Muut valuutat, joiden nettopositio on pitkä</t>
  </si>
  <si>
    <t>övriga valutor vars nettoposition är lång</t>
  </si>
  <si>
    <t>Other currencies with long net position</t>
  </si>
  <si>
    <t>ZZZ</t>
  </si>
  <si>
    <t>Valuutat yhteensä pl. euro ja sen kansalliset ilmenemismuodot</t>
  </si>
  <si>
    <t>valutor totalt exkl. euro och eurons nationella denomineringar</t>
  </si>
  <si>
    <t>All currencies, excl. euro and its national denominations</t>
  </si>
  <si>
    <t>ZZE</t>
  </si>
  <si>
    <t>Valuutat yhteensä ml. euro ja sen kansalliset ilmenemismuodot</t>
  </si>
  <si>
    <t>valutor totalt inkl. euro och eurons nationella denomineringar</t>
  </si>
  <si>
    <t>Virheraportti</t>
  </si>
  <si>
    <t>Felrapport</t>
  </si>
  <si>
    <t>Error report</t>
  </si>
  <si>
    <t>Tarkistuslaskennassa havaittiin seuraavat virheet (ks. myös InputErrors-sivu):</t>
  </si>
  <si>
    <t>I kontrollräkningen upptäcktes följande fel (se även sidan InputErrors):</t>
  </si>
  <si>
    <t>Following errors revealed in calculation check (see also  InputErrors page):</t>
  </si>
  <si>
    <t>Kyllä</t>
  </si>
  <si>
    <t>Ja</t>
  </si>
  <si>
    <t>Yes</t>
  </si>
  <si>
    <t>Ei</t>
  </si>
  <si>
    <t>Nej</t>
  </si>
  <si>
    <t>No</t>
  </si>
  <si>
    <t>Tarkista!</t>
  </si>
  <si>
    <t>CheckCriteria</t>
  </si>
  <si>
    <t>Tarkistus1</t>
  </si>
  <si>
    <t>Tarkistus1_true</t>
  </si>
  <si>
    <t>Tarkistus1_false</t>
  </si>
  <si>
    <t>Tarkistus2</t>
  </si>
  <si>
    <t>Tarkistus2_true</t>
  </si>
  <si>
    <t>Tarkistus2_false</t>
  </si>
  <si>
    <t>Tarkistus3</t>
  </si>
  <si>
    <t>Tarkistus3_true</t>
  </si>
  <si>
    <t>Finanssivalvonnalle</t>
  </si>
  <si>
    <t>Tallenna Fiva-raportti</t>
  </si>
  <si>
    <t>Onko kyse muutoksesta jo aikaisemmin Finanssivalvonnalle lähetettyyn raporttiin?</t>
  </si>
  <si>
    <t>Is this a revision of a report submitted earlier to the FIN-FSA?</t>
  </si>
  <si>
    <t>Ei löytynyt yhtään talletettavaa raporttia kyseiseltä ajankohdalta!</t>
  </si>
  <si>
    <t>Hittades ingen rapport från tidpunkten för sparande!</t>
  </si>
  <si>
    <t>Raportin tallennusta ei voida tehdä!</t>
  </si>
  <si>
    <t>Rapporten kan inte sparas!</t>
  </si>
  <si>
    <t>The report cannot be saved!</t>
  </si>
  <si>
    <t>There is nothing to report!</t>
  </si>
  <si>
    <t>Avaintarkistus(=1)</t>
  </si>
  <si>
    <t>Tarkistuskaava_Excel</t>
  </si>
  <si>
    <t>Tarkistus_vasen</t>
  </si>
  <si>
    <t>Operandi</t>
  </si>
  <si>
    <t>Tarkistus_oikea</t>
  </si>
  <si>
    <t>Nämä taulukot saa jättää täyttämättä vain, jos raportoitavaa ei ole!</t>
  </si>
  <si>
    <t>Tarkistus</t>
  </si>
  <si>
    <t>Kontroll</t>
  </si>
  <si>
    <t>Checking</t>
  </si>
  <si>
    <t>sp_FileFormatSheet</t>
  </si>
  <si>
    <t>Nimi</t>
  </si>
  <si>
    <t>PuhelinNumero</t>
  </si>
  <si>
    <t>Email</t>
  </si>
  <si>
    <t>Tyokirjaversio</t>
  </si>
  <si>
    <t>EiRaportoitavaa</t>
  </si>
  <si>
    <t>Tietuemuoto8</t>
  </si>
  <si>
    <t>A3:A3</t>
  </si>
  <si>
    <t>HEADER</t>
  </si>
  <si>
    <t>Raportoija:</t>
  </si>
  <si>
    <t>Tapahtumakoodi (1 = ensitieto, 2 = korjaustieto)</t>
  </si>
  <si>
    <t>Raportointivaluutta:</t>
  </si>
  <si>
    <t>Tiedoista vastaavan yhteystiedot:</t>
  </si>
  <si>
    <t>Nimi:</t>
  </si>
  <si>
    <t>Sähköpostiosoite:</t>
  </si>
  <si>
    <t>Puhelinnumero:</t>
  </si>
  <si>
    <t>1000 EUR</t>
  </si>
  <si>
    <t>Versio:</t>
  </si>
  <si>
    <t>Tarkistusmerkki</t>
  </si>
  <si>
    <t>CHAR(7) tai CHAR(8)</t>
  </si>
  <si>
    <t>VARCHAR(6)</t>
  </si>
  <si>
    <t>VARCHAR(255)</t>
  </si>
  <si>
    <t>VARCHAR(50)</t>
  </si>
  <si>
    <t>VARCHAR(1)</t>
  </si>
  <si>
    <t>Allmänna uppgifter om rapporteringen:</t>
  </si>
  <si>
    <t>General data:</t>
  </si>
  <si>
    <t>Uppgiftslämnarkategori:</t>
  </si>
  <si>
    <t>Type of reporting institution:</t>
  </si>
  <si>
    <t>Rapportör:</t>
  </si>
  <si>
    <t>Reporting institution:</t>
  </si>
  <si>
    <t>ID-typ:</t>
  </si>
  <si>
    <t>Type of identifier:</t>
  </si>
  <si>
    <t>ID-kod:</t>
  </si>
  <si>
    <t>Identifier:</t>
  </si>
  <si>
    <t>Rapportdatum: (ååååmmdd)</t>
  </si>
  <si>
    <t>Rapportperiod: (ååååmmdd)</t>
  </si>
  <si>
    <t>Reporting period: (yyyymmdd)</t>
  </si>
  <si>
    <t>Funktionskod (1 = första rapport, 2 = korrigering)</t>
  </si>
  <si>
    <t>Function code (1 = new entry,  2 = revised entry)</t>
  </si>
  <si>
    <t>Rapportvaluta:</t>
  </si>
  <si>
    <t>Reporting currency:</t>
  </si>
  <si>
    <t>Inget att rapportera</t>
  </si>
  <si>
    <t>Nothing to report</t>
  </si>
  <si>
    <t>Handläggarens kontaktinformation:</t>
  </si>
  <si>
    <t>Responsible Officer Contact Information:</t>
  </si>
  <si>
    <t>Namn:</t>
  </si>
  <si>
    <t>Name:</t>
  </si>
  <si>
    <t>E-postadress:</t>
  </si>
  <si>
    <t>E-mail address:</t>
  </si>
  <si>
    <t>Telefonnummer:</t>
  </si>
  <si>
    <t>Telephone:</t>
  </si>
  <si>
    <t>Till Finansinspektionen</t>
  </si>
  <si>
    <t>To the Financial Supervisory Authority</t>
  </si>
  <si>
    <t>FIN-FSA</t>
  </si>
  <si>
    <t>Inom 20 bankdagar</t>
  </si>
  <si>
    <t>In 20 business days</t>
  </si>
  <si>
    <t>Uppgifterna ska rapporteras till:</t>
  </si>
  <si>
    <t>Submit data to:</t>
  </si>
  <si>
    <t>Authority responsible for specifications:</t>
  </si>
  <si>
    <t>Reporting frequency:</t>
  </si>
  <si>
    <t>Data accuracy:</t>
  </si>
  <si>
    <t>Gäller från:</t>
  </si>
  <si>
    <t>Version:</t>
  </si>
  <si>
    <t>Header</t>
  </si>
  <si>
    <t>Manual för inrapporteringsprogrammet</t>
  </si>
  <si>
    <t>Välj språk (finska, svenska, engelska).</t>
  </si>
  <si>
    <t>Skriver ut ifyllda blankettsidorna.</t>
  </si>
  <si>
    <t>Spara rapporten</t>
  </si>
  <si>
    <t>Frysning av tabellfönster</t>
  </si>
  <si>
    <t>Använd tangentkombinationen Skift + Ctrl + F för att frysa ett tabellfönster i en utvald cell.</t>
  </si>
  <si>
    <t xml:space="preserve">Lås upp fönstret genom att ställa markören på en cell i A-kolumnen och trycka på Skift + Ctrl + F. </t>
  </si>
  <si>
    <t>Märk att detta snabbval är avsett att användas endast i denna arbetsbok.</t>
  </si>
  <si>
    <t>Instructions on Excel data collection workbook</t>
  </si>
  <si>
    <t>Prints Table at default printer if data has been inserted in the table.</t>
  </si>
  <si>
    <t>Save report</t>
  </si>
  <si>
    <t>Form freezing</t>
  </si>
  <si>
    <t>Form freezing to chosen cell using key compination Shift + Ctrl + F. Unfreezing</t>
  </si>
  <si>
    <t>in column A using key compination Shift + Ctrl + F. The key combination is only available in</t>
  </si>
  <si>
    <t>this workbook.</t>
  </si>
  <si>
    <t>Korvaa</t>
  </si>
  <si>
    <t>Arabiemiirikuntien dirhami</t>
  </si>
  <si>
    <t>Afganistanin afgaani</t>
  </si>
  <si>
    <t>Netherlands Antillean guilder</t>
  </si>
  <si>
    <t>Antillergulden</t>
  </si>
  <si>
    <t>Angolan kwanza</t>
  </si>
  <si>
    <t>Angola, Kwanza</t>
  </si>
  <si>
    <t>Azerbaidžanin manat</t>
  </si>
  <si>
    <t>Azerbaijan, manats</t>
  </si>
  <si>
    <t>Bosnia ja Hertsegovinan vaihdettava markka</t>
  </si>
  <si>
    <t>Bosnia-Hezergovinian convertible mark</t>
  </si>
  <si>
    <t>bosnisk mark</t>
  </si>
  <si>
    <t>Bulgarian uusi lev</t>
  </si>
  <si>
    <t>Boliviano</t>
  </si>
  <si>
    <t>Kongon kongolainen frangi</t>
  </si>
  <si>
    <t>Congo franc (ex Zaire)</t>
  </si>
  <si>
    <t>CHE</t>
  </si>
  <si>
    <t>Sveitsin WIR-euro</t>
  </si>
  <si>
    <t>WIR Euro</t>
  </si>
  <si>
    <t>schweizisk WIR euro</t>
  </si>
  <si>
    <t>CHW</t>
  </si>
  <si>
    <t>Sveitsin WIR-frangi</t>
  </si>
  <si>
    <t>WIR Franc</t>
  </si>
  <si>
    <t>schweizisk WIR franc</t>
  </si>
  <si>
    <t>Chilen unidades de fomento</t>
  </si>
  <si>
    <t>Chile Unidades de fomento</t>
  </si>
  <si>
    <t>CNH</t>
  </si>
  <si>
    <t>Kiinan offshore renminbi</t>
  </si>
  <si>
    <t>Offshore renminbi</t>
  </si>
  <si>
    <t>renminbi offshore  (Kina)</t>
  </si>
  <si>
    <t>Kiinan juan renminbi</t>
  </si>
  <si>
    <t>Chinese yuan renminbi</t>
  </si>
  <si>
    <t>renminbi yuan  (Kina)</t>
  </si>
  <si>
    <t>Unidad de Valor Real (Kolumbia)</t>
  </si>
  <si>
    <t>Unidad de Valor Real (Colombia)</t>
  </si>
  <si>
    <t>Costa Rican colon</t>
  </si>
  <si>
    <t>CUC</t>
  </si>
  <si>
    <t>Kuuba vaihdettava peso (uusi)</t>
  </si>
  <si>
    <t>Cuban convertible peso (new)</t>
  </si>
  <si>
    <t>Kuba: konvertibel peso (införs)</t>
  </si>
  <si>
    <t>Kuuban peso</t>
  </si>
  <si>
    <t>Cuban peso</t>
  </si>
  <si>
    <t>Erytrean nafka</t>
  </si>
  <si>
    <t>eritreansk nakfa</t>
  </si>
  <si>
    <t>Fidžin dollari</t>
  </si>
  <si>
    <t>fijiansk dollar</t>
  </si>
  <si>
    <t>Englannin punta</t>
  </si>
  <si>
    <t>UK pound sterling</t>
  </si>
  <si>
    <t>brittiskt pund</t>
  </si>
  <si>
    <t>GGP</t>
  </si>
  <si>
    <t>Guernseyn sterlingpunta</t>
  </si>
  <si>
    <t>Guernsey, Pounds</t>
  </si>
  <si>
    <t>Guernseypund</t>
  </si>
  <si>
    <t>Guyanan dollar</t>
  </si>
  <si>
    <t>Hongkongdollar</t>
  </si>
  <si>
    <t>Honduran lempira</t>
  </si>
  <si>
    <t>Croatian kuna</t>
  </si>
  <si>
    <t>Haitian gourde</t>
  </si>
  <si>
    <t>Hungarian forint</t>
  </si>
  <si>
    <t>Indonesian rupia</t>
  </si>
  <si>
    <t>indonesisk rupiah</t>
  </si>
  <si>
    <t>Israelin uusi sekeli</t>
  </si>
  <si>
    <t>Israeli shekel</t>
  </si>
  <si>
    <t>israelisk shekel</t>
  </si>
  <si>
    <t>IMP</t>
  </si>
  <si>
    <t>Mansaaren sterlingpunta</t>
  </si>
  <si>
    <t>Isle of Man, Pounds</t>
  </si>
  <si>
    <t>Isle of Man-pund</t>
  </si>
  <si>
    <t>JEP</t>
  </si>
  <si>
    <t>Jerseyn sterlingpunta</t>
  </si>
  <si>
    <t>Jersey, Pounds</t>
  </si>
  <si>
    <t>Jerseypund</t>
  </si>
  <si>
    <t>Kenian šillinki</t>
  </si>
  <si>
    <t>kirgisisk som</t>
  </si>
  <si>
    <t>Kambodžan riel</t>
  </si>
  <si>
    <t>Kampuchean real (Cambodian)</t>
  </si>
  <si>
    <t>Comoros franc</t>
  </si>
  <si>
    <t>Korean won (North)</t>
  </si>
  <si>
    <t>Etelä-Korean won</t>
  </si>
  <si>
    <t>Korean won (Republic)</t>
  </si>
  <si>
    <t>sydkoreansk won</t>
  </si>
  <si>
    <t>Kuwait dinar</t>
  </si>
  <si>
    <t>Kazakstan tenge</t>
  </si>
  <si>
    <t>srilankesisk rupie</t>
  </si>
  <si>
    <t>Liettuan liti</t>
  </si>
  <si>
    <t>Marokon dirhami</t>
  </si>
  <si>
    <t>Moldovian leu</t>
  </si>
  <si>
    <t>Madagascar, Ariary</t>
  </si>
  <si>
    <t>Macedonian denar</t>
  </si>
  <si>
    <t>makedonsk denar</t>
  </si>
  <si>
    <t>myanmarsk kyat</t>
  </si>
  <si>
    <t>mongolisk tögrög (tugrik)</t>
  </si>
  <si>
    <t>macaosk pataca</t>
  </si>
  <si>
    <t>Mauritanian ouguija</t>
  </si>
  <si>
    <t>Mauritanian ouguiya</t>
  </si>
  <si>
    <t>Maldive rufiyaa</t>
  </si>
  <si>
    <t>maldiisk rufiyaa</t>
  </si>
  <si>
    <t>Mexican Unidad de Inversion (UDI)</t>
  </si>
  <si>
    <t>mexikansk unidad de inversion (UDI)</t>
  </si>
  <si>
    <t>MZN</t>
  </si>
  <si>
    <t>Mozambique, Meticais</t>
  </si>
  <si>
    <t>moçambiquisk metical</t>
  </si>
  <si>
    <t>Namibian dollar</t>
  </si>
  <si>
    <t>Nicaraguan kultacordoba</t>
  </si>
  <si>
    <t>Nicaraguan cordoba</t>
  </si>
  <si>
    <t>nicaraguansk córdoba</t>
  </si>
  <si>
    <t>Nepaleese rupee</t>
  </si>
  <si>
    <t>Uuden-Seelannin dollari</t>
  </si>
  <si>
    <t>Oman Sul rial</t>
  </si>
  <si>
    <t>peruansk ny sol (nuevo sol)</t>
  </si>
  <si>
    <t>Papua-Uuden-Guinean kina</t>
  </si>
  <si>
    <t>papuansk kina (Papua Nya Guinea)</t>
  </si>
  <si>
    <t>RSD</t>
  </si>
  <si>
    <t>Rouble</t>
  </si>
  <si>
    <t>saudisk riyal</t>
  </si>
  <si>
    <t>SDG</t>
  </si>
  <si>
    <t>Sudan, Dinars</t>
  </si>
  <si>
    <t>Saint Helenan punta</t>
  </si>
  <si>
    <t>Saint Helena-pund</t>
  </si>
  <si>
    <t>sierraleonsk leone</t>
  </si>
  <si>
    <t>Somalian šillinki</t>
  </si>
  <si>
    <t>Surinamen dollari</t>
  </si>
  <si>
    <t>Suriname, Dollars</t>
  </si>
  <si>
    <t>SSP</t>
  </si>
  <si>
    <t>Etelä-Sudanin punta</t>
  </si>
  <si>
    <t>South Sudanese Pound</t>
  </si>
  <si>
    <t>sydsudanesiskt pund</t>
  </si>
  <si>
    <t>São Tomén ja Princípen dobra</t>
  </si>
  <si>
    <t>Sao Tome and Principe dobra</t>
  </si>
  <si>
    <t>dobra (São Tomé och Princípe)</t>
  </si>
  <si>
    <t>El Salvadorin colon</t>
  </si>
  <si>
    <t>Tadžikistanin somoni</t>
  </si>
  <si>
    <t>Tajikistan, Somoni</t>
  </si>
  <si>
    <t>tadjikisk somoni</t>
  </si>
  <si>
    <t>Turkin liira</t>
  </si>
  <si>
    <t>Turkish lira</t>
  </si>
  <si>
    <t>turkisk lira</t>
  </si>
  <si>
    <t>Trinidad och Tobago-dollar</t>
  </si>
  <si>
    <t>Tansanian šillinki</t>
  </si>
  <si>
    <t>Tanzania shilling</t>
  </si>
  <si>
    <t>Ukrainan grivna</t>
  </si>
  <si>
    <t>ukrainsk hryvnia</t>
  </si>
  <si>
    <t>Ugandan šillinki</t>
  </si>
  <si>
    <t>Uganda Shilling</t>
  </si>
  <si>
    <t>UYI</t>
  </si>
  <si>
    <t>Uruguayn peso en unidades indexadas</t>
  </si>
  <si>
    <t>Uruguay Peso en Unidades Indexadas</t>
  </si>
  <si>
    <t>uruguyansk peso en unidades indexadas</t>
  </si>
  <si>
    <t>Uruguayan peso</t>
  </si>
  <si>
    <t>VEF</t>
  </si>
  <si>
    <t>Bolivar</t>
  </si>
  <si>
    <t>bolivar</t>
  </si>
  <si>
    <t>Vietnamese dong</t>
  </si>
  <si>
    <t>Länsi-Samoan tala</t>
  </si>
  <si>
    <t>CFA-frangi BEAC</t>
  </si>
  <si>
    <t>CFA franc / BEAC</t>
  </si>
  <si>
    <t>Eastern Caribbean dollar</t>
  </si>
  <si>
    <t>CFA-frangi BCEAO</t>
  </si>
  <si>
    <t>CFA franc / BCEAO</t>
  </si>
  <si>
    <t>CFP-frangi</t>
  </si>
  <si>
    <t>Pacific franc</t>
  </si>
  <si>
    <t>CFP-franc</t>
  </si>
  <si>
    <t>South African Rand</t>
  </si>
  <si>
    <t>ZMW</t>
  </si>
  <si>
    <t>Zambian kwacha</t>
  </si>
  <si>
    <t>ZWL</t>
  </si>
  <si>
    <t>Zimbabwe, Zimbabwe Dollars</t>
  </si>
  <si>
    <t>&gt;=</t>
  </si>
  <si>
    <t>X=0</t>
  </si>
  <si>
    <t xml:space="preserve">FIN-FSA </t>
  </si>
  <si>
    <t xml:space="preserve">FINANSSIVALVONTA </t>
  </si>
  <si>
    <t xml:space="preserve">FINANSINSPEKTIONEN </t>
  </si>
  <si>
    <t>Määräykset ja ohjeet:</t>
  </si>
  <si>
    <t>FINANSSIVALVONTA</t>
  </si>
  <si>
    <t>Annettu</t>
  </si>
  <si>
    <t>Voimassa</t>
  </si>
  <si>
    <t>100</t>
  </si>
  <si>
    <t>Valvottavan omalla menetelmällä laskettu tuloriski</t>
  </si>
  <si>
    <t>KÄTEISET VARAT JA KESKUSPANKKITALLETUKSET</t>
  </si>
  <si>
    <t xml:space="preserve">LUOTOT   </t>
  </si>
  <si>
    <t>VIERAAN PÄÄOMAN EHTOISET ARVOPAPERIT</t>
  </si>
  <si>
    <t>&gt; 2 kk</t>
  </si>
  <si>
    <t>&gt; 4 kk</t>
  </si>
  <si>
    <t>&gt; 5 kk</t>
  </si>
  <si>
    <t>&gt; 7 kk</t>
  </si>
  <si>
    <t>&gt; 8 kk</t>
  </si>
  <si>
    <t>&gt; 10 kk</t>
  </si>
  <si>
    <t>&gt; 11 kk</t>
  </si>
  <si>
    <t>&gt; 3 v</t>
  </si>
  <si>
    <t>&gt; 4 v</t>
  </si>
  <si>
    <t>&gt; 7 v</t>
  </si>
  <si>
    <t>&gt; 10 v</t>
  </si>
  <si>
    <t>&gt; 15 v</t>
  </si>
  <si>
    <t>&gt; 20 v</t>
  </si>
  <si>
    <t>Korkovirrat</t>
  </si>
  <si>
    <t>&lt;= 1 kk</t>
  </si>
  <si>
    <t>&lt;= 2 kk</t>
  </si>
  <si>
    <t>&lt;= 3 kk</t>
  </si>
  <si>
    <t>&lt;= 4 kk</t>
  </si>
  <si>
    <t>&lt;= 5 kk</t>
  </si>
  <si>
    <t>&lt;= 6 kk</t>
  </si>
  <si>
    <t>&lt;= 7 kk</t>
  </si>
  <si>
    <t>&lt;= 8 kk</t>
  </si>
  <si>
    <t>&lt;= 9 kk</t>
  </si>
  <si>
    <t>&lt;= 10 kk</t>
  </si>
  <si>
    <t>&lt;= 11 kk</t>
  </si>
  <si>
    <t>&lt;= 12 kk</t>
  </si>
  <si>
    <t>&lt;= 2 v</t>
  </si>
  <si>
    <t>&lt;= 3 v</t>
  </si>
  <si>
    <t>&lt;= 4 v</t>
  </si>
  <si>
    <t>&lt;= 5 v</t>
  </si>
  <si>
    <t>&lt;= 7 v</t>
  </si>
  <si>
    <t>&lt;= 10 v</t>
  </si>
  <si>
    <t>&lt;= 15 v</t>
  </si>
  <si>
    <t>&lt;= 20 v</t>
  </si>
  <si>
    <t>TALLETUKSET</t>
  </si>
  <si>
    <t>Käyttötilit / yön yli- talletukset</t>
  </si>
  <si>
    <t>Määräaikaistalletukset</t>
  </si>
  <si>
    <t>Irtisanomisehtoiset talletukset</t>
  </si>
  <si>
    <t>Takaisinostosopimukset</t>
  </si>
  <si>
    <t>LIIKKEELLELASKETUT VIERAANPÄÄOMAN EHTOISET ARVOPAPERIT</t>
  </si>
  <si>
    <t>MUUT RAHOITUSVELAT</t>
  </si>
  <si>
    <t>RAHOITUSTASEEN JOHDANNAISET</t>
  </si>
  <si>
    <t>Ostot</t>
  </si>
  <si>
    <t>Myynnit</t>
  </si>
  <si>
    <t>MUUT TASEEN ULKOPUOLISET SITOUMUKSET</t>
  </si>
  <si>
    <t>110</t>
  </si>
  <si>
    <t>120</t>
  </si>
  <si>
    <t>130</t>
  </si>
  <si>
    <t>1 kk &lt; t &lt; 2 kk</t>
  </si>
  <si>
    <t>2 kk &lt; t &lt; 3 kk</t>
  </si>
  <si>
    <t>3 kk &lt; t &lt; 4 kk</t>
  </si>
  <si>
    <t>4 kk &lt; t &lt; 5 kk</t>
  </si>
  <si>
    <t>5 kk &lt; t &lt; 6 kk</t>
  </si>
  <si>
    <t>6 kk &lt; t &lt; 7 kk</t>
  </si>
  <si>
    <t>7 kk &lt; t &lt; 8 kk</t>
  </si>
  <si>
    <t>8 kk &lt; t &lt; 9 kk</t>
  </si>
  <si>
    <t>9 kk &lt; t &lt; 10 kk</t>
  </si>
  <si>
    <t>10 kk &lt; t &lt; 11 kk</t>
  </si>
  <si>
    <t>11 kk &lt; t &lt; 12 kk</t>
  </si>
  <si>
    <t>C050001</t>
  </si>
  <si>
    <t>C050002</t>
  </si>
  <si>
    <t>C050004</t>
  </si>
  <si>
    <t>C150101</t>
  </si>
  <si>
    <t>C150301</t>
  </si>
  <si>
    <t>C17001</t>
  </si>
  <si>
    <t>C040501</t>
  </si>
  <si>
    <t>C040502</t>
  </si>
  <si>
    <t>C040503</t>
  </si>
  <si>
    <t>C040504</t>
  </si>
  <si>
    <t>C040505</t>
  </si>
  <si>
    <t>C040506</t>
  </si>
  <si>
    <t>C040507</t>
  </si>
  <si>
    <t>C040508</t>
  </si>
  <si>
    <t>C040509</t>
  </si>
  <si>
    <t>C040510</t>
  </si>
  <si>
    <t>C040511</t>
  </si>
  <si>
    <t>U060401</t>
  </si>
  <si>
    <t>Koron ja -valuutanvaihtosopimukset</t>
  </si>
  <si>
    <t>U060402 U060403</t>
  </si>
  <si>
    <t>U060404</t>
  </si>
  <si>
    <t>U060405 U060406</t>
  </si>
  <si>
    <t>U070101</t>
  </si>
  <si>
    <t>U070102</t>
  </si>
  <si>
    <t>U070201</t>
  </si>
  <si>
    <t>U070202</t>
  </si>
  <si>
    <t>U060101</t>
  </si>
  <si>
    <t>U060103</t>
  </si>
  <si>
    <t>U060201</t>
  </si>
  <si>
    <t>U060203</t>
  </si>
  <si>
    <t>Call ja Cap</t>
  </si>
  <si>
    <t>Put ja Floor</t>
  </si>
  <si>
    <t>U080501</t>
  </si>
  <si>
    <t>U080701</t>
  </si>
  <si>
    <t>U080502</t>
  </si>
  <si>
    <t>U080702</t>
  </si>
  <si>
    <t>140</t>
  </si>
  <si>
    <t>150</t>
  </si>
  <si>
    <t>160</t>
  </si>
  <si>
    <t>170</t>
  </si>
  <si>
    <t>180</t>
  </si>
  <si>
    <t>190</t>
  </si>
  <si>
    <t>Valvottavan omalla menetelmällä laskettu tuloriski ilman johdannaisten vaikutusta</t>
  </si>
  <si>
    <t xml:space="preserve">Valvottavan omalla menetelmällä laskettu johdannaisten aiheuttama tuloriski </t>
  </si>
  <si>
    <t>VARCHAR</t>
  </si>
  <si>
    <t>VARCHAR(3)</t>
  </si>
  <si>
    <t>A25:A26</t>
  </si>
  <si>
    <t>I24:I24</t>
  </si>
  <si>
    <t>I25:I26</t>
  </si>
  <si>
    <t>A30:B38</t>
  </si>
  <si>
    <t>G29:AD29</t>
  </si>
  <si>
    <t>G30:AD38</t>
  </si>
  <si>
    <t>A30:C53</t>
  </si>
  <si>
    <t>H29:AD29</t>
  </si>
  <si>
    <t>H30:AD53</t>
  </si>
  <si>
    <t>A25:B70</t>
  </si>
  <si>
    <t>K24:AF24</t>
  </si>
  <si>
    <t>K25:AF70</t>
  </si>
  <si>
    <t>F24:K24</t>
  </si>
  <si>
    <t>F25:K26</t>
  </si>
  <si>
    <t>Rivinro</t>
  </si>
  <si>
    <t>A25:B27</t>
  </si>
  <si>
    <t>G24:L24</t>
  </si>
  <si>
    <t>G25:L27</t>
  </si>
  <si>
    <t>1.0.3</t>
  </si>
  <si>
    <t>Luottolaitokset</t>
  </si>
  <si>
    <t>Yritykset</t>
  </si>
  <si>
    <t>Kotitaloudet</t>
  </si>
  <si>
    <t xml:space="preserve">Muut  </t>
  </si>
  <si>
    <t>Keskuspankit ja luottolaitokset</t>
  </si>
  <si>
    <t>1/2014</t>
  </si>
  <si>
    <t>201, 284</t>
  </si>
  <si>
    <t>Ruotsi</t>
  </si>
  <si>
    <t>Englanti</t>
  </si>
  <si>
    <t>Daterad</t>
  </si>
  <si>
    <t xml:space="preserve">Issued </t>
  </si>
  <si>
    <t>Ersätter</t>
  </si>
  <si>
    <t>Supersedes</t>
  </si>
  <si>
    <t>Gäller från</t>
  </si>
  <si>
    <t>Valid from</t>
  </si>
  <si>
    <t>Föreskrifter och anvisningar:</t>
  </si>
  <si>
    <t>Regulations and guidelines:</t>
  </si>
  <si>
    <t>0 mth &lt; t &lt; 1 mth</t>
  </si>
  <si>
    <t>1 mån. &lt; t &lt; 2 mån.</t>
  </si>
  <si>
    <t>1 mth &lt; t &lt; 2 mth</t>
  </si>
  <si>
    <t>2 mån. &lt; t &lt; 3 mån.</t>
  </si>
  <si>
    <t>2 mth &lt; t &lt; 3 mth</t>
  </si>
  <si>
    <t>3 mån. &lt; t &lt; 4 mån.</t>
  </si>
  <si>
    <t>3 mth &lt; t &lt; 4 mth</t>
  </si>
  <si>
    <t>4 mån. &lt; t &lt; 5 mån.</t>
  </si>
  <si>
    <t>4 mth &lt; t &lt; 5 mth</t>
  </si>
  <si>
    <t>5 mån. &lt; t &lt; 6 mån.</t>
  </si>
  <si>
    <t>5 mth &lt; t &lt; 6 mth</t>
  </si>
  <si>
    <t>6 mån. &lt; t &lt; 7 mån.</t>
  </si>
  <si>
    <t>6 mth &lt; t &lt; 7 mth</t>
  </si>
  <si>
    <t>7 mån. &lt; t &lt; 8 mån.</t>
  </si>
  <si>
    <t>7 mth &lt; t &lt; 8 mth</t>
  </si>
  <si>
    <t>8 mån. &lt; t &lt; 9 mån.</t>
  </si>
  <si>
    <t>8 mth &lt; t &lt; 9 mth</t>
  </si>
  <si>
    <t>9 mån. &lt; t &lt; 10 mån.</t>
  </si>
  <si>
    <t>9 mth &lt; t &lt; 10 mth</t>
  </si>
  <si>
    <t>10 mån. &lt; t &lt; 11 mån.</t>
  </si>
  <si>
    <t>10 mth &lt; t &lt; 11 mth</t>
  </si>
  <si>
    <t>11 mån. &lt; t &lt; 12 mån.</t>
  </si>
  <si>
    <t>11 mth &lt; t &lt; 12 mth</t>
  </si>
  <si>
    <t>1 y &lt; t &lt; 2 y</t>
  </si>
  <si>
    <t>2 v &lt; t &lt; 3 v</t>
  </si>
  <si>
    <t xml:space="preserve"> 2 y &lt; t &lt; 3 y</t>
  </si>
  <si>
    <t>3 y &lt; t &lt; 4 y</t>
  </si>
  <si>
    <t>4 y &lt; t &lt; 5 y</t>
  </si>
  <si>
    <t>5 y &lt; t &lt; 7 y</t>
  </si>
  <si>
    <t>7 y &lt; t &lt; 10 y</t>
  </si>
  <si>
    <t>10 y &lt; t &lt; 15 y</t>
  </si>
  <si>
    <t>15 y &lt; t &lt; 20 y</t>
  </si>
  <si>
    <t>t &gt; 20 y</t>
  </si>
  <si>
    <t>Ränteflöden</t>
  </si>
  <si>
    <t>Interest rate cash flows</t>
  </si>
  <si>
    <t>Matured and non-performing</t>
  </si>
  <si>
    <t>KASSA OCH INNESTÅENDE MEDEL PÅ CENTRALBANKEN</t>
  </si>
  <si>
    <t>Cash and cash balances at central banks</t>
  </si>
  <si>
    <t>Lån</t>
  </si>
  <si>
    <t>Loans and advances</t>
  </si>
  <si>
    <t>Kreditinstitut</t>
  </si>
  <si>
    <t>Credit institutions</t>
  </si>
  <si>
    <t>Företag</t>
  </si>
  <si>
    <t>Non-financial corporations</t>
  </si>
  <si>
    <t>Hushåll</t>
  </si>
  <si>
    <t>Households</t>
  </si>
  <si>
    <t xml:space="preserve">Skuldinstrument </t>
  </si>
  <si>
    <t>Debt securities</t>
  </si>
  <si>
    <t>Inlåning</t>
  </si>
  <si>
    <t>Deposits</t>
  </si>
  <si>
    <t>Centralbanker och kreditinstitut</t>
  </si>
  <si>
    <t>Central banks and credit institutions</t>
  </si>
  <si>
    <t>Transaktionskonton/inlåning över natten</t>
  </si>
  <si>
    <t>Current accounts/overnight deposits</t>
  </si>
  <si>
    <t>Inlåning med överenskommen löptid</t>
  </si>
  <si>
    <t>Deposits with agreed maturity</t>
  </si>
  <si>
    <t>Inlåning med uppsägningstid</t>
  </si>
  <si>
    <t>Deposits redeemable at notice</t>
  </si>
  <si>
    <t>Repor</t>
  </si>
  <si>
    <t>Repurchase agreements</t>
  </si>
  <si>
    <t>EMITTERADE SKULDINSTRUMENT</t>
  </si>
  <si>
    <t>Debt instruments issued</t>
  </si>
  <si>
    <t>Andra finansiella skulder</t>
  </si>
  <si>
    <t>Other financial liabilities</t>
  </si>
  <si>
    <t>Derivatives hedging debt securities (reported on form R03)</t>
  </si>
  <si>
    <t>Other than derivatives hedging debt securities</t>
  </si>
  <si>
    <t>DERIVAT I DEN FINANSIELLA BALANSEN</t>
  </si>
  <si>
    <t>DERIVATIVES IN BANKING BOOK</t>
  </si>
  <si>
    <t>Interest rate derivatives</t>
  </si>
  <si>
    <t>FRAs</t>
  </si>
  <si>
    <t>Köp</t>
  </si>
  <si>
    <t>Purchases</t>
  </si>
  <si>
    <t>Försäljning</t>
  </si>
  <si>
    <t>Sales</t>
  </si>
  <si>
    <t>Futures</t>
  </si>
  <si>
    <t>Interest rate swaps</t>
  </si>
  <si>
    <t>Options purchased</t>
  </si>
  <si>
    <t>Call och Cap</t>
  </si>
  <si>
    <t>Call and Cap</t>
  </si>
  <si>
    <t>Put och Floor</t>
  </si>
  <si>
    <t>Put and Floor</t>
  </si>
  <si>
    <t>Options written</t>
  </si>
  <si>
    <t>FX derivatives</t>
  </si>
  <si>
    <t>Forward contracts</t>
  </si>
  <si>
    <t>Ränte- och valutaswappar</t>
  </si>
  <si>
    <t>Cross currency swaps</t>
  </si>
  <si>
    <t>Amounts in EUR (thousands)</t>
  </si>
  <si>
    <t>Change in basis points</t>
  </si>
  <si>
    <t>Interest rate risk according to supervised entity's own economic value method</t>
  </si>
  <si>
    <t>According to standard method</t>
  </si>
  <si>
    <t>Inkomstrisk beräknad med institutets egen metod</t>
  </si>
  <si>
    <t>Income risk according to supervised entity's own method</t>
  </si>
  <si>
    <t>Inkomstrisk beräknad med institutets egen metod, exkl. effekt av derivat</t>
  </si>
  <si>
    <t>Income risk according to supervised entity's own method, excl. derivatives effect</t>
  </si>
  <si>
    <t xml:space="preserve">Inkomstrisk till följd av derivat, beräknad med institutets egen metod </t>
  </si>
  <si>
    <t>Income risk on derivatives according to supervised entity's own method</t>
  </si>
  <si>
    <t>Weight coefficients for maturity classes:</t>
  </si>
  <si>
    <t>Mean of t in years</t>
  </si>
  <si>
    <t>Assumed change in yield curve*</t>
  </si>
  <si>
    <t>Weight coefficient in basis points</t>
  </si>
  <si>
    <t>*Modifying the assumed change in the yield curve enables calculation of weight coefficients for shifts other than 200 basis point parallel upward shifts.</t>
  </si>
  <si>
    <t>OTHER OFF-BALANCE SHEET EXPOSURES</t>
  </si>
  <si>
    <t>ÖVRIGA ÅTAGANDEN UTANFÖR BALANSRÄKNINGEN</t>
  </si>
  <si>
    <t xml:space="preserve">Onko tiedon ajankohta oikein </t>
  </si>
  <si>
    <t xml:space="preserve">Har rätt tidpunkt angetts för uppgifterna </t>
  </si>
  <si>
    <t xml:space="preserve">Has the correct reporting period been entered </t>
  </si>
  <si>
    <t>Raportoijan nimen tarkistus</t>
  </si>
  <si>
    <t>Kontroll av rapportörens namn</t>
  </si>
  <si>
    <t>Checking of name</t>
  </si>
  <si>
    <t>Raportoijan sähköpostiosoitteen tarkistus</t>
  </si>
  <si>
    <t>Kontroll av rapportörens e-postadress</t>
  </si>
  <si>
    <t>Checking of e-mail address</t>
  </si>
  <si>
    <t>Raportoijan puhelinnumeron tarkistus</t>
  </si>
  <si>
    <t>Kontroll av rapportörens telefonnummer</t>
  </si>
  <si>
    <t>Checking of phone number</t>
  </si>
  <si>
    <t>B25:B26</t>
  </si>
  <si>
    <t>C30:C38</t>
  </si>
  <si>
    <t>D30:D53</t>
  </si>
  <si>
    <t>C25:C70</t>
  </si>
  <si>
    <t>C25:C27</t>
  </si>
  <si>
    <t>&gt; 1 mån.</t>
  </si>
  <si>
    <t>&gt; 2 mån.</t>
  </si>
  <si>
    <t>&gt; 3 mån.</t>
  </si>
  <si>
    <t>&gt; 4 mån.</t>
  </si>
  <si>
    <t>&gt; 5 mån.</t>
  </si>
  <si>
    <t>&gt; 6 mån.</t>
  </si>
  <si>
    <t>&gt; 7 mån.</t>
  </si>
  <si>
    <t>&gt; 8 mån.</t>
  </si>
  <si>
    <t>&gt; 9 mån.</t>
  </si>
  <si>
    <t>&gt; 10 mån.</t>
  </si>
  <si>
    <t>&gt; 11 mån.</t>
  </si>
  <si>
    <t>&gt; 1 år</t>
  </si>
  <si>
    <t>&gt; 2 år</t>
  </si>
  <si>
    <t>&gt; 3 år</t>
  </si>
  <si>
    <t>&gt; 4 år</t>
  </si>
  <si>
    <t>&gt; 5 år</t>
  </si>
  <si>
    <t>&gt; 7 år</t>
  </si>
  <si>
    <t>&gt; 10 år</t>
  </si>
  <si>
    <t>&gt; 15 år</t>
  </si>
  <si>
    <t>&gt; 20 år</t>
  </si>
  <si>
    <t>&lt;= 2 år</t>
  </si>
  <si>
    <t>&lt;= 3 år</t>
  </si>
  <si>
    <t>&lt;= 4 år</t>
  </si>
  <si>
    <t>&lt;= 5 år</t>
  </si>
  <si>
    <t>&lt;= 7 år</t>
  </si>
  <si>
    <t>&lt;= 10 år</t>
  </si>
  <si>
    <t>&lt;= 15 år</t>
  </si>
  <si>
    <t>&lt;= 20 år</t>
  </si>
  <si>
    <t>&lt;= 1 mån.</t>
  </si>
  <si>
    <t>&lt;= 2 mån.</t>
  </si>
  <si>
    <t>&lt;= 3 mån.</t>
  </si>
  <si>
    <t>&lt;= 4 mån.</t>
  </si>
  <si>
    <t>&lt;= 5 mån.</t>
  </si>
  <si>
    <t>&lt;= 6 mån.</t>
  </si>
  <si>
    <t>&lt;= 7 mån.</t>
  </si>
  <si>
    <t>&lt;= 8 mån.</t>
  </si>
  <si>
    <t>&lt;= 9 mån.</t>
  </si>
  <si>
    <t>&lt;= 10 mån.</t>
  </si>
  <si>
    <t>&lt;= 11 mån.</t>
  </si>
  <si>
    <t>&lt;= 12 mån.</t>
  </si>
  <si>
    <t>&gt; 1 mth</t>
  </si>
  <si>
    <t>&gt; 2 mth</t>
  </si>
  <si>
    <t>&gt; 3 mth</t>
  </si>
  <si>
    <t>&gt; 4 mth</t>
  </si>
  <si>
    <t>&gt; 5 mth</t>
  </si>
  <si>
    <t>&gt; 6 mth</t>
  </si>
  <si>
    <t>&gt; 7 mth</t>
  </si>
  <si>
    <t>&gt; 8 mth</t>
  </si>
  <si>
    <t>&gt; 9 mth</t>
  </si>
  <si>
    <t>&gt; 10 mth</t>
  </si>
  <si>
    <t>&gt; 11 mth</t>
  </si>
  <si>
    <t>&lt;= 2 mth</t>
  </si>
  <si>
    <t>&lt;= 3 mth</t>
  </si>
  <si>
    <t>&lt;= 4 mth</t>
  </si>
  <si>
    <t>&lt;= 5 mth</t>
  </si>
  <si>
    <t>&lt;= 6 mth</t>
  </si>
  <si>
    <t>&lt;= 7 mth</t>
  </si>
  <si>
    <t>&lt;= 8 mth</t>
  </si>
  <si>
    <t>&lt;= 9 mth</t>
  </si>
  <si>
    <t>&lt;= 10 mth</t>
  </si>
  <si>
    <t>&lt;= 11 mth</t>
  </si>
  <si>
    <t>&lt;= 12 mth</t>
  </si>
  <si>
    <t>&gt; 1 y</t>
  </si>
  <si>
    <t>&gt; 2 y</t>
  </si>
  <si>
    <t>&gt; 3 y</t>
  </si>
  <si>
    <t>&gt; 4 y</t>
  </si>
  <si>
    <t>&gt; 5 y</t>
  </si>
  <si>
    <t>&gt; 7 y</t>
  </si>
  <si>
    <t>&gt; 10 y</t>
  </si>
  <si>
    <t>&gt; 15 y</t>
  </si>
  <si>
    <t>&gt; 20 y</t>
  </si>
  <si>
    <t>&lt;= 2 y</t>
  </si>
  <si>
    <t>&lt;= 3 y</t>
  </si>
  <si>
    <t>&lt;= 4 y</t>
  </si>
  <si>
    <t>&lt;= 5 y</t>
  </si>
  <si>
    <t>&lt;= 7 y</t>
  </si>
  <si>
    <t>&lt;= 10 y</t>
  </si>
  <si>
    <t>&lt;= 15 y</t>
  </si>
  <si>
    <t>&lt;= 20 y</t>
  </si>
  <si>
    <t>&lt;= 1 mth</t>
  </si>
  <si>
    <t>Syöttösolu</t>
  </si>
  <si>
    <t>Kaavasolu</t>
  </si>
  <si>
    <t>Linkkisolu</t>
  </si>
  <si>
    <t>Suljettu solu</t>
  </si>
  <si>
    <t>Apulaskentasolu</t>
  </si>
  <si>
    <t>Inmatningscell</t>
  </si>
  <si>
    <t>Inputcell</t>
  </si>
  <si>
    <t>Beräkningscell</t>
  </si>
  <si>
    <t>Formulacell</t>
  </si>
  <si>
    <t>Länkcell</t>
  </si>
  <si>
    <t>Linkcell</t>
  </si>
  <si>
    <t>Låst cell</t>
  </si>
  <si>
    <t>Closed cell</t>
  </si>
  <si>
    <t>Hjälpformel</t>
  </si>
  <si>
    <t>Helpformulacell</t>
  </si>
  <si>
    <t>R03F</t>
  </si>
  <si>
    <t>R05F</t>
  </si>
  <si>
    <t>R06F</t>
  </si>
  <si>
    <t>R08F</t>
  </si>
  <si>
    <t>R10F</t>
  </si>
  <si>
    <t>R18F</t>
  </si>
  <si>
    <t>R05F(100,100)&gt;=0</t>
  </si>
  <si>
    <t>X=IF(ISERROR(INDIRECT("'R05F_"&amp;CheckItem&amp;"'!$H$30")),0,IF(INDIRECT("'R05F_"&amp;CheckItem&amp;"'!$H$30")&gt;=0,0,1))</t>
  </si>
  <si>
    <t>X=INDIRECT("'R05F_"&amp;CheckItem&amp;"'!$H$30")</t>
  </si>
  <si>
    <t>X=IF(ISERROR(INDIRECT("'R05F_"&amp;CheckItem&amp;"'!$K$27")),0,IF(INDIRECT("'R05F_"&amp;CheckItem&amp;"'!$K$27")&gt;=0,0,1))</t>
  </si>
  <si>
    <t>R05F(11010,100)&gt;=0</t>
  </si>
  <si>
    <t>X=IF(ISERROR(INDIRECT("'R05F_"&amp;CheckItem&amp;"'!$H$32")),0,IF(INDIRECT("'R05F_"&amp;CheckItem&amp;"'!$H$32")&gt;=0,0,1))</t>
  </si>
  <si>
    <t>X=INDIRECT("'R05F_"&amp;CheckItem&amp;"'!$H$32")</t>
  </si>
  <si>
    <t>X=IF(ISERROR(INDIRECT("'R05F_"&amp;CheckItem&amp;"'!$K$28")),0,IF(INDIRECT("'R05F_"&amp;CheckItem&amp;"'!$K$28")&gt;=0,0,1))</t>
  </si>
  <si>
    <t>R05F(11010,110)&gt;=0</t>
  </si>
  <si>
    <t>X=IF(ISERROR(INDIRECT("'R05F_"&amp;CheckItem&amp;"'!$I$32")),0,IF(INDIRECT("'R05F_"&amp;CheckItem&amp;"'!$I$32")&gt;=0,0,1))</t>
  </si>
  <si>
    <t>X=INDIRECT("'R05F_"&amp;CheckItem&amp;"'!$I$32")</t>
  </si>
  <si>
    <t>X=IF(ISERROR(INDIRECT("'R05F_"&amp;CheckItem&amp;"'!$K$29")),0,IF(INDIRECT("'R05F_"&amp;CheckItem&amp;"'!$K$29")&gt;=0,0,1))</t>
  </si>
  <si>
    <t>R05F(11010,120)&gt;=0</t>
  </si>
  <si>
    <t>X=IF(ISERROR(INDIRECT("'R05F_"&amp;CheckItem&amp;"'!$J$32")),0,IF(INDIRECT("'R05F_"&amp;CheckItem&amp;"'!$J$32")&gt;=0,0,1))</t>
  </si>
  <si>
    <t>X=INDIRECT("'R05F_"&amp;CheckItem&amp;"'!$J$32")</t>
  </si>
  <si>
    <t>X=IF(ISERROR(INDIRECT("'R05F_"&amp;CheckItem&amp;"'!$K$30")),0,IF(INDIRECT("'R05F_"&amp;CheckItem&amp;"'!$K$30")&gt;=0,0,1))</t>
  </si>
  <si>
    <t>R05F(11010,130)&gt;=0</t>
  </si>
  <si>
    <t>X=IF(ISERROR(INDIRECT("'R05F_"&amp;CheckItem&amp;"'!$K$32")),0,IF(INDIRECT("'R05F_"&amp;CheckItem&amp;"'!$K$32")&gt;=0,0,1))</t>
  </si>
  <si>
    <t>X=INDIRECT("'R05F_"&amp;CheckItem&amp;"'!$K$32")</t>
  </si>
  <si>
    <t>X=IF(ISERROR(INDIRECT("'R05F_"&amp;CheckItem&amp;"'!$K$31")),0,IF(INDIRECT("'R05F_"&amp;CheckItem&amp;"'!$K$31")&gt;=0,0,1))</t>
  </si>
  <si>
    <t>R05F(11010,140)&gt;=0</t>
  </si>
  <si>
    <t>X=IF(ISERROR(INDIRECT("'R05F_"&amp;CheckItem&amp;"'!$L$32")),0,IF(INDIRECT("'R05F_"&amp;CheckItem&amp;"'!$L$32")&gt;=0,0,1))</t>
  </si>
  <si>
    <t>X=INDIRECT("'R05F_"&amp;CheckItem&amp;"'!$L$32")</t>
  </si>
  <si>
    <t>R05F(11010,150)&gt;=0</t>
  </si>
  <si>
    <t>X=IF(ISERROR(INDIRECT("'R05F_"&amp;CheckItem&amp;"'!$M$32")),0,IF(INDIRECT("'R05F_"&amp;CheckItem&amp;"'!$M$32")&gt;=0,0,1))</t>
  </si>
  <si>
    <t>X=INDIRECT("'R05F_"&amp;CheckItem&amp;"'!$M$32")</t>
  </si>
  <si>
    <t>X=IF(ISERROR(INDIRECT("'R05F_"&amp;CheckItem&amp;"'!$K$33")),0,IF(INDIRECT("'R05F_"&amp;CheckItem&amp;"'!$K$33")&gt;=0,0,1))</t>
  </si>
  <si>
    <t>R05F(11010,160)&gt;=0</t>
  </si>
  <si>
    <t>X=IF(ISERROR(INDIRECT("'R05F_"&amp;CheckItem&amp;"'!$N$32")),0,IF(INDIRECT("'R05F_"&amp;CheckItem&amp;"'!$N$32")&gt;=0,0,1))</t>
  </si>
  <si>
    <t>X=INDIRECT("'R05F_"&amp;CheckItem&amp;"'!$N$32")</t>
  </si>
  <si>
    <t>X=IF(ISERROR(INDIRECT("'R05F_"&amp;CheckItem&amp;"'!$K$34")),0,IF(INDIRECT("'R05F_"&amp;CheckItem&amp;"'!$K$34")&gt;=0,0,1))</t>
  </si>
  <si>
    <t>R05F(11010,170)&gt;=0</t>
  </si>
  <si>
    <t>X=IF(ISERROR(INDIRECT("'R05F_"&amp;CheckItem&amp;"'!$O$32")),0,IF(INDIRECT("'R05F_"&amp;CheckItem&amp;"'!$O$32")&gt;=0,0,1))</t>
  </si>
  <si>
    <t>X=INDIRECT("'R05F_"&amp;CheckItem&amp;"'!$O$32")</t>
  </si>
  <si>
    <t>X=IF(ISERROR(INDIRECT("'R05F_"&amp;CheckItem&amp;"'!$K$35")),0,IF(INDIRECT("'R05F_"&amp;CheckItem&amp;"'!$K$35")&gt;=0,0,1))</t>
  </si>
  <si>
    <t>R05F(11010,180)&gt;=0</t>
  </si>
  <si>
    <t>X=IF(ISERROR(INDIRECT("'R05F_"&amp;CheckItem&amp;"'!$P$32")),0,IF(INDIRECT("'R05F_"&amp;CheckItem&amp;"'!$P$32")&gt;=0,0,1))</t>
  </si>
  <si>
    <t>X=INDIRECT("'R05F_"&amp;CheckItem&amp;"'!$P$32")</t>
  </si>
  <si>
    <t>X=IF(ISERROR(INDIRECT("'R05F_"&amp;CheckItem&amp;"'!$K$36")),0,IF(INDIRECT("'R05F_"&amp;CheckItem&amp;"'!$K$36")&gt;=0,0,1))</t>
  </si>
  <si>
    <t>R05F(11010,190)&gt;=0</t>
  </si>
  <si>
    <t>X=IF(ISERROR(INDIRECT("'R05F_"&amp;CheckItem&amp;"'!$Q$32")),0,IF(INDIRECT("'R05F_"&amp;CheckItem&amp;"'!$Q$32")&gt;=0,0,1))</t>
  </si>
  <si>
    <t>X=INDIRECT("'R05F_"&amp;CheckItem&amp;"'!$Q$32")</t>
  </si>
  <si>
    <t>X=IF(ISERROR(INDIRECT("'R05F_"&amp;CheckItem&amp;"'!$K$37")),0,IF(INDIRECT("'R05F_"&amp;CheckItem&amp;"'!$K$37")&gt;=0,0,1))</t>
  </si>
  <si>
    <t>R05F(11010,200)&gt;=0</t>
  </si>
  <si>
    <t>X=IF(ISERROR(INDIRECT("'R05F_"&amp;CheckItem&amp;"'!$R$32")),0,IF(INDIRECT("'R05F_"&amp;CheckItem&amp;"'!$R$32")&gt;=0,0,1))</t>
  </si>
  <si>
    <t>X=INDIRECT("'R05F_"&amp;CheckItem&amp;"'!$R$32")</t>
  </si>
  <si>
    <t>X=IF(ISERROR(INDIRECT("'R05F_"&amp;CheckItem&amp;"'!$K$38")),0,IF(INDIRECT("'R05F_"&amp;CheckItem&amp;"'!$K$38")&gt;=0,0,1))</t>
  </si>
  <si>
    <t>R05F(11010,210)&gt;=0</t>
  </si>
  <si>
    <t>X=IF(ISERROR(INDIRECT("'R05F_"&amp;CheckItem&amp;"'!$S$32")),0,IF(INDIRECT("'R05F_"&amp;CheckItem&amp;"'!$S$32")&gt;=0,0,1))</t>
  </si>
  <si>
    <t>X=INDIRECT("'R05F_"&amp;CheckItem&amp;"'!$S$32")</t>
  </si>
  <si>
    <t>X=IF(ISERROR(INDIRECT("'R05F_"&amp;CheckItem&amp;"'!$K$39")),0,IF(INDIRECT("'R05F_"&amp;CheckItem&amp;"'!$K$39")&gt;=0,0,1))</t>
  </si>
  <si>
    <t>R05F(11010,220)&gt;=0</t>
  </si>
  <si>
    <t>X=IF(ISERROR(INDIRECT("'R05F_"&amp;CheckItem&amp;"'!$T$32")),0,IF(INDIRECT("'R05F_"&amp;CheckItem&amp;"'!$T$32")&gt;=0,0,1))</t>
  </si>
  <si>
    <t>X=INDIRECT("'R05F_"&amp;CheckItem&amp;"'!$T$32")</t>
  </si>
  <si>
    <t>R05F(11010,230)&gt;=0</t>
  </si>
  <si>
    <t>X=IF(ISERROR(INDIRECT("'R05F_"&amp;CheckItem&amp;"'!$U$32")),0,IF(INDIRECT("'R05F_"&amp;CheckItem&amp;"'!$U$32")&gt;=0,0,1))</t>
  </si>
  <si>
    <t>X=INDIRECT("'R05F_"&amp;CheckItem&amp;"'!$U$32")</t>
  </si>
  <si>
    <t>R05F(11010,240)&gt;=0</t>
  </si>
  <si>
    <t>X=IF(ISERROR(INDIRECT("'R05F_"&amp;CheckItem&amp;"'!$V$32")),0,IF(INDIRECT("'R05F_"&amp;CheckItem&amp;"'!$V$32")&gt;=0,0,1))</t>
  </si>
  <si>
    <t>X=INDIRECT("'R05F_"&amp;CheckItem&amp;"'!$V$32")</t>
  </si>
  <si>
    <t>R05F(11010,250)&gt;=0</t>
  </si>
  <si>
    <t>X=IF(ISERROR(INDIRECT("'R05F_"&amp;CheckItem&amp;"'!$W$32")),0,IF(INDIRECT("'R05F_"&amp;CheckItem&amp;"'!$W$32")&gt;=0,0,1))</t>
  </si>
  <si>
    <t>X=INDIRECT("'R05F_"&amp;CheckItem&amp;"'!$W$32")</t>
  </si>
  <si>
    <t>R05F(11010,260)&gt;=0</t>
  </si>
  <si>
    <t>X=IF(ISERROR(INDIRECT("'R05F_"&amp;CheckItem&amp;"'!$X$32")),0,IF(INDIRECT("'R05F_"&amp;CheckItem&amp;"'!$X$32")&gt;=0,0,1))</t>
  </si>
  <si>
    <t>X=INDIRECT("'R05F_"&amp;CheckItem&amp;"'!$X$32")</t>
  </si>
  <si>
    <t>R05F(11010,270)&gt;=0</t>
  </si>
  <si>
    <t>X=IF(ISERROR(INDIRECT("'R05F_"&amp;CheckItem&amp;"'!$Y$32")),0,IF(INDIRECT("'R05F_"&amp;CheckItem&amp;"'!$Y$32")&gt;=0,0,1))</t>
  </si>
  <si>
    <t>X=INDIRECT("'R05F_"&amp;CheckItem&amp;"'!$Y$32")</t>
  </si>
  <si>
    <t>R05F(11010,280)&gt;=0</t>
  </si>
  <si>
    <t>X=IF(ISERROR(INDIRECT("'R05F_"&amp;CheckItem&amp;"'!$Z$32")),0,IF(INDIRECT("'R05F_"&amp;CheckItem&amp;"'!$Z$32")&gt;=0,0,1))</t>
  </si>
  <si>
    <t>X=INDIRECT("'R05F_"&amp;CheckItem&amp;"'!$Z$32")</t>
  </si>
  <si>
    <t>R05F(11010,290)&gt;=0</t>
  </si>
  <si>
    <t>X=IF(ISERROR(INDIRECT("'R05F_"&amp;CheckItem&amp;"'!$AA$32")),0,IF(INDIRECT("'R05F_"&amp;CheckItem&amp;"'!$AA$32")&gt;=0,0,1))</t>
  </si>
  <si>
    <t>X=INDIRECT("'R05F_"&amp;CheckItem&amp;"'!$AA$32")</t>
  </si>
  <si>
    <t>R05F(11010,300)&gt;=0</t>
  </si>
  <si>
    <t>X=IF(ISERROR(INDIRECT("'R05F_"&amp;CheckItem&amp;"'!$AB$32")),0,IF(INDIRECT("'R05F_"&amp;CheckItem&amp;"'!$AB$32")&gt;=0,0,1))</t>
  </si>
  <si>
    <t>X=INDIRECT("'R05F_"&amp;CheckItem&amp;"'!$AB$32")</t>
  </si>
  <si>
    <t>R05F(11010,310)&gt;=0</t>
  </si>
  <si>
    <t>X=IF(ISERROR(INDIRECT("'R05F_"&amp;CheckItem&amp;"'!$AC$32")),0,IF(INDIRECT("'R05F_"&amp;CheckItem&amp;"'!$AC$32")&gt;=0,0,1))</t>
  </si>
  <si>
    <t>X=INDIRECT("'R05F_"&amp;CheckItem&amp;"'!$AC$32")</t>
  </si>
  <si>
    <t>R05F(11010,320)&gt;=0</t>
  </si>
  <si>
    <t>X=IF(ISERROR(INDIRECT("'R05F_"&amp;CheckItem&amp;"'!$AD$32")),0,IF(INDIRECT("'R05F_"&amp;CheckItem&amp;"'!$AD$32")&gt;=0,0,1))</t>
  </si>
  <si>
    <t>X=INDIRECT("'R05F_"&amp;CheckItem&amp;"'!$AD$32")</t>
  </si>
  <si>
    <t>R05F(11020,100)&gt;=0</t>
  </si>
  <si>
    <t>X=IF(ISERROR(INDIRECT("'R05F_"&amp;CheckItem&amp;"'!$H$33")),0,IF(INDIRECT("'R05F_"&amp;CheckItem&amp;"'!$H$33")&gt;=0,0,1))</t>
  </si>
  <si>
    <t>X=INDIRECT("'R05F_"&amp;CheckItem&amp;"'!$H$33")</t>
  </si>
  <si>
    <t>R05F(11020,110)&gt;=0</t>
  </si>
  <si>
    <t>X=IF(ISERROR(INDIRECT("'R05F_"&amp;CheckItem&amp;"'!$I$33")),0,IF(INDIRECT("'R05F_"&amp;CheckItem&amp;"'!$I$33")&gt;=0,0,1))</t>
  </si>
  <si>
    <t>X=INDIRECT("'R05F_"&amp;CheckItem&amp;"'!$I$33")</t>
  </si>
  <si>
    <t>R05F(11020,120)&gt;=0</t>
  </si>
  <si>
    <t>X=IF(ISERROR(INDIRECT("'R05F_"&amp;CheckItem&amp;"'!$J$33")),0,IF(INDIRECT("'R05F_"&amp;CheckItem&amp;"'!$J$33")&gt;=0,0,1))</t>
  </si>
  <si>
    <t>X=INDIRECT("'R05F_"&amp;CheckItem&amp;"'!$J$33")</t>
  </si>
  <si>
    <t>R05F(11020,130)&gt;=0</t>
  </si>
  <si>
    <t>X=INDIRECT("'R05F_"&amp;CheckItem&amp;"'!$K$33")</t>
  </si>
  <si>
    <t>R05F(11020,140)&gt;=0</t>
  </si>
  <si>
    <t>X=IF(ISERROR(INDIRECT("'R05F_"&amp;CheckItem&amp;"'!$L$33")),0,IF(INDIRECT("'R05F_"&amp;CheckItem&amp;"'!$L$33")&gt;=0,0,1))</t>
  </si>
  <si>
    <t>X=INDIRECT("'R05F_"&amp;CheckItem&amp;"'!$L$33")</t>
  </si>
  <si>
    <t>R05F(11020,150)&gt;=0</t>
  </si>
  <si>
    <t>X=IF(ISERROR(INDIRECT("'R05F_"&amp;CheckItem&amp;"'!$M$33")),0,IF(INDIRECT("'R05F_"&amp;CheckItem&amp;"'!$M$33")&gt;=0,0,1))</t>
  </si>
  <si>
    <t>X=INDIRECT("'R05F_"&amp;CheckItem&amp;"'!$M$33")</t>
  </si>
  <si>
    <t>R05F(11020,160)&gt;=0</t>
  </si>
  <si>
    <t>X=IF(ISERROR(INDIRECT("'R05F_"&amp;CheckItem&amp;"'!$N$33")),0,IF(INDIRECT("'R05F_"&amp;CheckItem&amp;"'!$N$33")&gt;=0,0,1))</t>
  </si>
  <si>
    <t>X=INDIRECT("'R05F_"&amp;CheckItem&amp;"'!$N$33")</t>
  </si>
  <si>
    <t>R05F(11020,170)&gt;=0</t>
  </si>
  <si>
    <t>X=IF(ISERROR(INDIRECT("'R05F_"&amp;CheckItem&amp;"'!$O$33")),0,IF(INDIRECT("'R05F_"&amp;CheckItem&amp;"'!$O$33")&gt;=0,0,1))</t>
  </si>
  <si>
    <t>X=INDIRECT("'R05F_"&amp;CheckItem&amp;"'!$O$33")</t>
  </si>
  <si>
    <t>R05F(11020,180)&gt;=0</t>
  </si>
  <si>
    <t>X=IF(ISERROR(INDIRECT("'R05F_"&amp;CheckItem&amp;"'!$P$33")),0,IF(INDIRECT("'R05F_"&amp;CheckItem&amp;"'!$P$33")&gt;=0,0,1))</t>
  </si>
  <si>
    <t>X=INDIRECT("'R05F_"&amp;CheckItem&amp;"'!$P$33")</t>
  </si>
  <si>
    <t>R05F(11020,190)&gt;=0</t>
  </si>
  <si>
    <t>X=IF(ISERROR(INDIRECT("'R05F_"&amp;CheckItem&amp;"'!$Q$33")),0,IF(INDIRECT("'R05F_"&amp;CheckItem&amp;"'!$Q$33")&gt;=0,0,1))</t>
  </si>
  <si>
    <t>X=INDIRECT("'R05F_"&amp;CheckItem&amp;"'!$Q$33")</t>
  </si>
  <si>
    <t>R05F(11020,200)&gt;=0</t>
  </si>
  <si>
    <t>X=IF(ISERROR(INDIRECT("'R05F_"&amp;CheckItem&amp;"'!$R$33")),0,IF(INDIRECT("'R05F_"&amp;CheckItem&amp;"'!$R$33")&gt;=0,0,1))</t>
  </si>
  <si>
    <t>X=INDIRECT("'R05F_"&amp;CheckItem&amp;"'!$R$33")</t>
  </si>
  <si>
    <t>R05F(11020,210)&gt;=0</t>
  </si>
  <si>
    <t>X=IF(ISERROR(INDIRECT("'R05F_"&amp;CheckItem&amp;"'!$S$33")),0,IF(INDIRECT("'R05F_"&amp;CheckItem&amp;"'!$S$33")&gt;=0,0,1))</t>
  </si>
  <si>
    <t>X=INDIRECT("'R05F_"&amp;CheckItem&amp;"'!$S$33")</t>
  </si>
  <si>
    <t>R05F(11020,220)&gt;=0</t>
  </si>
  <si>
    <t>X=IF(ISERROR(INDIRECT("'R05F_"&amp;CheckItem&amp;"'!$T$33")),0,IF(INDIRECT("'R05F_"&amp;CheckItem&amp;"'!$T$33")&gt;=0,0,1))</t>
  </si>
  <si>
    <t>X=INDIRECT("'R05F_"&amp;CheckItem&amp;"'!$T$33")</t>
  </si>
  <si>
    <t>R05F(11020,230)&gt;=0</t>
  </si>
  <si>
    <t>X=IF(ISERROR(INDIRECT("'R05F_"&amp;CheckItem&amp;"'!$U$33")),0,IF(INDIRECT("'R05F_"&amp;CheckItem&amp;"'!$U$33")&gt;=0,0,1))</t>
  </si>
  <si>
    <t>X=INDIRECT("'R05F_"&amp;CheckItem&amp;"'!$U$33")</t>
  </si>
  <si>
    <t>R05F(11020,240)&gt;=0</t>
  </si>
  <si>
    <t>X=IF(ISERROR(INDIRECT("'R05F_"&amp;CheckItem&amp;"'!$V$33")),0,IF(INDIRECT("'R05F_"&amp;CheckItem&amp;"'!$V$33")&gt;=0,0,1))</t>
  </si>
  <si>
    <t>X=INDIRECT("'R05F_"&amp;CheckItem&amp;"'!$V$33")</t>
  </si>
  <si>
    <t>R05F(11020,250)&gt;=0</t>
  </si>
  <si>
    <t>X=IF(ISERROR(INDIRECT("'R05F_"&amp;CheckItem&amp;"'!$W$33")),0,IF(INDIRECT("'R05F_"&amp;CheckItem&amp;"'!$W$33")&gt;=0,0,1))</t>
  </si>
  <si>
    <t>X=INDIRECT("'R05F_"&amp;CheckItem&amp;"'!$W$33")</t>
  </si>
  <si>
    <t>R05F(11020,260)&gt;=0</t>
  </si>
  <si>
    <t>X=IF(ISERROR(INDIRECT("'R05F_"&amp;CheckItem&amp;"'!$X$33")),0,IF(INDIRECT("'R05F_"&amp;CheckItem&amp;"'!$X$33")&gt;=0,0,1))</t>
  </si>
  <si>
    <t>X=INDIRECT("'R05F_"&amp;CheckItem&amp;"'!$X$33")</t>
  </si>
  <si>
    <t>R05F(11020,270)&gt;=0</t>
  </si>
  <si>
    <t>X=IF(ISERROR(INDIRECT("'R05F_"&amp;CheckItem&amp;"'!$Y$33")),0,IF(INDIRECT("'R05F_"&amp;CheckItem&amp;"'!$Y$33")&gt;=0,0,1))</t>
  </si>
  <si>
    <t>X=INDIRECT("'R05F_"&amp;CheckItem&amp;"'!$Y$33")</t>
  </si>
  <si>
    <t>R05F(11020,280)&gt;=0</t>
  </si>
  <si>
    <t>X=IF(ISERROR(INDIRECT("'R05F_"&amp;CheckItem&amp;"'!$Z$33")),0,IF(INDIRECT("'R05F_"&amp;CheckItem&amp;"'!$Z$33")&gt;=0,0,1))</t>
  </si>
  <si>
    <t>X=INDIRECT("'R05F_"&amp;CheckItem&amp;"'!$Z$33")</t>
  </si>
  <si>
    <t>R05F(11020,290)&gt;=0</t>
  </si>
  <si>
    <t>X=IF(ISERROR(INDIRECT("'R05F_"&amp;CheckItem&amp;"'!$AA$33")),0,IF(INDIRECT("'R05F_"&amp;CheckItem&amp;"'!$AA$33")&gt;=0,0,1))</t>
  </si>
  <si>
    <t>X=INDIRECT("'R05F_"&amp;CheckItem&amp;"'!$AA$33")</t>
  </si>
  <si>
    <t>R05F(11020,300)&gt;=0</t>
  </si>
  <si>
    <t>X=IF(ISERROR(INDIRECT("'R05F_"&amp;CheckItem&amp;"'!$AB$33")),0,IF(INDIRECT("'R05F_"&amp;CheckItem&amp;"'!$AB$33")&gt;=0,0,1))</t>
  </si>
  <si>
    <t>X=INDIRECT("'R05F_"&amp;CheckItem&amp;"'!$AB$33")</t>
  </si>
  <si>
    <t>R05F(11020,310)&gt;=0</t>
  </si>
  <si>
    <t>X=IF(ISERROR(INDIRECT("'R05F_"&amp;CheckItem&amp;"'!$AC$33")),0,IF(INDIRECT("'R05F_"&amp;CheckItem&amp;"'!$AC$33")&gt;=0,0,1))</t>
  </si>
  <si>
    <t>X=INDIRECT("'R05F_"&amp;CheckItem&amp;"'!$AC$33")</t>
  </si>
  <si>
    <t>R05F(11020,320)&gt;=0</t>
  </si>
  <si>
    <t>X=IF(ISERROR(INDIRECT("'R05F_"&amp;CheckItem&amp;"'!$AD$33")),0,IF(INDIRECT("'R05F_"&amp;CheckItem&amp;"'!$AD$33")&gt;=0,0,1))</t>
  </si>
  <si>
    <t>X=INDIRECT("'R05F_"&amp;CheckItem&amp;"'!$AD$33")</t>
  </si>
  <si>
    <t>R05F(11030,100)&gt;=0</t>
  </si>
  <si>
    <t>X=IF(ISERROR(INDIRECT("'R05F_"&amp;CheckItem&amp;"'!$H$34")),0,IF(INDIRECT("'R05F_"&amp;CheckItem&amp;"'!$H$34")&gt;=0,0,1))</t>
  </si>
  <si>
    <t>X=INDIRECT("'R05F_"&amp;CheckItem&amp;"'!$H$34")</t>
  </si>
  <si>
    <t>R05F(11030,110)&gt;=0</t>
  </si>
  <si>
    <t>X=IF(ISERROR(INDIRECT("'R05F_"&amp;CheckItem&amp;"'!$I$34")),0,IF(INDIRECT("'R05F_"&amp;CheckItem&amp;"'!$I$34")&gt;=0,0,1))</t>
  </si>
  <si>
    <t>X=INDIRECT("'R05F_"&amp;CheckItem&amp;"'!$I$34")</t>
  </si>
  <si>
    <t>R05F(11030,120)&gt;=0</t>
  </si>
  <si>
    <t>X=IF(ISERROR(INDIRECT("'R05F_"&amp;CheckItem&amp;"'!$J$34")),0,IF(INDIRECT("'R05F_"&amp;CheckItem&amp;"'!$J$34")&gt;=0,0,1))</t>
  </si>
  <si>
    <t>X=INDIRECT("'R05F_"&amp;CheckItem&amp;"'!$J$34")</t>
  </si>
  <si>
    <t>R05F(11030,130)&gt;=0</t>
  </si>
  <si>
    <t>X=INDIRECT("'R05F_"&amp;CheckItem&amp;"'!$K$34")</t>
  </si>
  <si>
    <t>R05F(11030,140)&gt;=0</t>
  </si>
  <si>
    <t>X=IF(ISERROR(INDIRECT("'R05F_"&amp;CheckItem&amp;"'!$L$34")),0,IF(INDIRECT("'R05F_"&amp;CheckItem&amp;"'!$L$34")&gt;=0,0,1))</t>
  </si>
  <si>
    <t>X=INDIRECT("'R05F_"&amp;CheckItem&amp;"'!$L$34")</t>
  </si>
  <si>
    <t>R05F(11030,150)&gt;=0</t>
  </si>
  <si>
    <t>X=IF(ISERROR(INDIRECT("'R05F_"&amp;CheckItem&amp;"'!$M$34")),0,IF(INDIRECT("'R05F_"&amp;CheckItem&amp;"'!$M$34")&gt;=0,0,1))</t>
  </si>
  <si>
    <t>X=INDIRECT("'R05F_"&amp;CheckItem&amp;"'!$M$34")</t>
  </si>
  <si>
    <t>R05F(11030,160)&gt;=0</t>
  </si>
  <si>
    <t>X=IF(ISERROR(INDIRECT("'R05F_"&amp;CheckItem&amp;"'!$N$34")),0,IF(INDIRECT("'R05F_"&amp;CheckItem&amp;"'!$N$34")&gt;=0,0,1))</t>
  </si>
  <si>
    <t>X=INDIRECT("'R05F_"&amp;CheckItem&amp;"'!$N$34")</t>
  </si>
  <si>
    <t>R05F(11030,170)&gt;=0</t>
  </si>
  <si>
    <t>X=IF(ISERROR(INDIRECT("'R05F_"&amp;CheckItem&amp;"'!$O$34")),0,IF(INDIRECT("'R05F_"&amp;CheckItem&amp;"'!$O$34")&gt;=0,0,1))</t>
  </si>
  <si>
    <t>X=INDIRECT("'R05F_"&amp;CheckItem&amp;"'!$O$34")</t>
  </si>
  <si>
    <t>R05F(11030,180)&gt;=0</t>
  </si>
  <si>
    <t>X=IF(ISERROR(INDIRECT("'R05F_"&amp;CheckItem&amp;"'!$P$34")),0,IF(INDIRECT("'R05F_"&amp;CheckItem&amp;"'!$P$34")&gt;=0,0,1))</t>
  </si>
  <si>
    <t>X=INDIRECT("'R05F_"&amp;CheckItem&amp;"'!$P$34")</t>
  </si>
  <si>
    <t>R05F(11030,190)&gt;=0</t>
  </si>
  <si>
    <t>X=IF(ISERROR(INDIRECT("'R05F_"&amp;CheckItem&amp;"'!$Q$34")),0,IF(INDIRECT("'R05F_"&amp;CheckItem&amp;"'!$Q$34")&gt;=0,0,1))</t>
  </si>
  <si>
    <t>X=INDIRECT("'R05F_"&amp;CheckItem&amp;"'!$Q$34")</t>
  </si>
  <si>
    <t>R05F(11030,200)&gt;=0</t>
  </si>
  <si>
    <t>X=IF(ISERROR(INDIRECT("'R05F_"&amp;CheckItem&amp;"'!$R$34")),0,IF(INDIRECT("'R05F_"&amp;CheckItem&amp;"'!$R$34")&gt;=0,0,1))</t>
  </si>
  <si>
    <t>X=INDIRECT("'R05F_"&amp;CheckItem&amp;"'!$R$34")</t>
  </si>
  <si>
    <t>R05F(11030,210)&gt;=0</t>
  </si>
  <si>
    <t>X=IF(ISERROR(INDIRECT("'R05F_"&amp;CheckItem&amp;"'!$S$34")),0,IF(INDIRECT("'R05F_"&amp;CheckItem&amp;"'!$S$34")&gt;=0,0,1))</t>
  </si>
  <si>
    <t>X=INDIRECT("'R05F_"&amp;CheckItem&amp;"'!$S$34")</t>
  </si>
  <si>
    <t>R05F(11030,220)&gt;=0</t>
  </si>
  <si>
    <t>X=IF(ISERROR(INDIRECT("'R05F_"&amp;CheckItem&amp;"'!$T$34")),0,IF(INDIRECT("'R05F_"&amp;CheckItem&amp;"'!$T$34")&gt;=0,0,1))</t>
  </si>
  <si>
    <t>X=INDIRECT("'R05F_"&amp;CheckItem&amp;"'!$T$34")</t>
  </si>
  <si>
    <t>R05F(11030,230)&gt;=0</t>
  </si>
  <si>
    <t>X=IF(ISERROR(INDIRECT("'R05F_"&amp;CheckItem&amp;"'!$U$34")),0,IF(INDIRECT("'R05F_"&amp;CheckItem&amp;"'!$U$34")&gt;=0,0,1))</t>
  </si>
  <si>
    <t>X=INDIRECT("'R05F_"&amp;CheckItem&amp;"'!$U$34")</t>
  </si>
  <si>
    <t>R05F(11030,240)&gt;=0</t>
  </si>
  <si>
    <t>X=IF(ISERROR(INDIRECT("'R05F_"&amp;CheckItem&amp;"'!$V$34")),0,IF(INDIRECT("'R05F_"&amp;CheckItem&amp;"'!$V$34")&gt;=0,0,1))</t>
  </si>
  <si>
    <t>X=INDIRECT("'R05F_"&amp;CheckItem&amp;"'!$V$34")</t>
  </si>
  <si>
    <t>R05F(11030,250)&gt;=0</t>
  </si>
  <si>
    <t>X=IF(ISERROR(INDIRECT("'R05F_"&amp;CheckItem&amp;"'!$W$34")),0,IF(INDIRECT("'R05F_"&amp;CheckItem&amp;"'!$W$34")&gt;=0,0,1))</t>
  </si>
  <si>
    <t>X=INDIRECT("'R05F_"&amp;CheckItem&amp;"'!$W$34")</t>
  </si>
  <si>
    <t>R05F(11030,260)&gt;=0</t>
  </si>
  <si>
    <t>X=IF(ISERROR(INDIRECT("'R05F_"&amp;CheckItem&amp;"'!$X$34")),0,IF(INDIRECT("'R05F_"&amp;CheckItem&amp;"'!$X$34")&gt;=0,0,1))</t>
  </si>
  <si>
    <t>X=INDIRECT("'R05F_"&amp;CheckItem&amp;"'!$X$34")</t>
  </si>
  <si>
    <t>R05F(11030,270)&gt;=0</t>
  </si>
  <si>
    <t>X=IF(ISERROR(INDIRECT("'R05F_"&amp;CheckItem&amp;"'!$Y$34")),0,IF(INDIRECT("'R05F_"&amp;CheckItem&amp;"'!$Y$34")&gt;=0,0,1))</t>
  </si>
  <si>
    <t>X=INDIRECT("'R05F_"&amp;CheckItem&amp;"'!$Y$34")</t>
  </si>
  <si>
    <t>R05F(11030,280)&gt;=0</t>
  </si>
  <si>
    <t>X=IF(ISERROR(INDIRECT("'R05F_"&amp;CheckItem&amp;"'!$Z$34")),0,IF(INDIRECT("'R05F_"&amp;CheckItem&amp;"'!$Z$34")&gt;=0,0,1))</t>
  </si>
  <si>
    <t>X=INDIRECT("'R05F_"&amp;CheckItem&amp;"'!$Z$34")</t>
  </si>
  <si>
    <t>R05F(11030,290)&gt;=0</t>
  </si>
  <si>
    <t>X=IF(ISERROR(INDIRECT("'R05F_"&amp;CheckItem&amp;"'!$AA$34")),0,IF(INDIRECT("'R05F_"&amp;CheckItem&amp;"'!$AA$34")&gt;=0,0,1))</t>
  </si>
  <si>
    <t>X=INDIRECT("'R05F_"&amp;CheckItem&amp;"'!$AA$34")</t>
  </si>
  <si>
    <t>R05F(11030,300)&gt;=0</t>
  </si>
  <si>
    <t>X=IF(ISERROR(INDIRECT("'R05F_"&amp;CheckItem&amp;"'!$AB$34")),0,IF(INDIRECT("'R05F_"&amp;CheckItem&amp;"'!$AB$34")&gt;=0,0,1))</t>
  </si>
  <si>
    <t>X=INDIRECT("'R05F_"&amp;CheckItem&amp;"'!$AB$34")</t>
  </si>
  <si>
    <t>R05F(11030,310)&gt;=0</t>
  </si>
  <si>
    <t>X=IF(ISERROR(INDIRECT("'R05F_"&amp;CheckItem&amp;"'!$AC$34")),0,IF(INDIRECT("'R05F_"&amp;CheckItem&amp;"'!$AC$34")&gt;=0,0,1))</t>
  </si>
  <si>
    <t>X=INDIRECT("'R05F_"&amp;CheckItem&amp;"'!$AC$34")</t>
  </si>
  <si>
    <t>R05F(11030,320)&gt;=0</t>
  </si>
  <si>
    <t>X=IF(ISERROR(INDIRECT("'R05F_"&amp;CheckItem&amp;"'!$AD$34")),0,IF(INDIRECT("'R05F_"&amp;CheckItem&amp;"'!$AD$34")&gt;=0,0,1))</t>
  </si>
  <si>
    <t>X=INDIRECT("'R05F_"&amp;CheckItem&amp;"'!$AD$34")</t>
  </si>
  <si>
    <t>R05F(11040,100)&gt;=0</t>
  </si>
  <si>
    <t>X=IF(ISERROR(INDIRECT("'R05F_"&amp;CheckItem&amp;"'!$H$35")),0,IF(INDIRECT("'R05F_"&amp;CheckItem&amp;"'!$H$35")&gt;=0,0,1))</t>
  </si>
  <si>
    <t>X=INDIRECT("'R05F_"&amp;CheckItem&amp;"'!$H$35")</t>
  </si>
  <si>
    <t>R05F(11040,110)&gt;=0</t>
  </si>
  <si>
    <t>X=IF(ISERROR(INDIRECT("'R05F_"&amp;CheckItem&amp;"'!$I$35")),0,IF(INDIRECT("'R05F_"&amp;CheckItem&amp;"'!$I$35")&gt;=0,0,1))</t>
  </si>
  <si>
    <t>X=INDIRECT("'R05F_"&amp;CheckItem&amp;"'!$I$35")</t>
  </si>
  <si>
    <t>R05F(11040,120)&gt;=0</t>
  </si>
  <si>
    <t>X=IF(ISERROR(INDIRECT("'R05F_"&amp;CheckItem&amp;"'!$J$35")),0,IF(INDIRECT("'R05F_"&amp;CheckItem&amp;"'!$J$35")&gt;=0,0,1))</t>
  </si>
  <si>
    <t>X=INDIRECT("'R05F_"&amp;CheckItem&amp;"'!$J$35")</t>
  </si>
  <si>
    <t>R05F(11040,130)&gt;=0</t>
  </si>
  <si>
    <t>X=INDIRECT("'R05F_"&amp;CheckItem&amp;"'!$K$35")</t>
  </si>
  <si>
    <t>R05F(11040,140)&gt;=0</t>
  </si>
  <si>
    <t>X=IF(ISERROR(INDIRECT("'R05F_"&amp;CheckItem&amp;"'!$L$35")),0,IF(INDIRECT("'R05F_"&amp;CheckItem&amp;"'!$L$35")&gt;=0,0,1))</t>
  </si>
  <si>
    <t>X=INDIRECT("'R05F_"&amp;CheckItem&amp;"'!$L$35")</t>
  </si>
  <si>
    <t>R05F(11040,150)&gt;=0</t>
  </si>
  <si>
    <t>X=IF(ISERROR(INDIRECT("'R05F_"&amp;CheckItem&amp;"'!$M$35")),0,IF(INDIRECT("'R05F_"&amp;CheckItem&amp;"'!$M$35")&gt;=0,0,1))</t>
  </si>
  <si>
    <t>X=INDIRECT("'R05F_"&amp;CheckItem&amp;"'!$M$35")</t>
  </si>
  <si>
    <t>R05F(11040,160)&gt;=0</t>
  </si>
  <si>
    <t>X=IF(ISERROR(INDIRECT("'R05F_"&amp;CheckItem&amp;"'!$N$35")),0,IF(INDIRECT("'R05F_"&amp;CheckItem&amp;"'!$N$35")&gt;=0,0,1))</t>
  </si>
  <si>
    <t>X=INDIRECT("'R05F_"&amp;CheckItem&amp;"'!$N$35")</t>
  </si>
  <si>
    <t>R05F(11040,170)&gt;=0</t>
  </si>
  <si>
    <t>X=IF(ISERROR(INDIRECT("'R05F_"&amp;CheckItem&amp;"'!$O$35")),0,IF(INDIRECT("'R05F_"&amp;CheckItem&amp;"'!$O$35")&gt;=0,0,1))</t>
  </si>
  <si>
    <t>X=INDIRECT("'R05F_"&amp;CheckItem&amp;"'!$O$35")</t>
  </si>
  <si>
    <t>R05F(11040,180)&gt;=0</t>
  </si>
  <si>
    <t>X=IF(ISERROR(INDIRECT("'R05F_"&amp;CheckItem&amp;"'!$P$35")),0,IF(INDIRECT("'R05F_"&amp;CheckItem&amp;"'!$P$35")&gt;=0,0,1))</t>
  </si>
  <si>
    <t>X=INDIRECT("'R05F_"&amp;CheckItem&amp;"'!$P$35")</t>
  </si>
  <si>
    <t>R05F(11040,190)&gt;=0</t>
  </si>
  <si>
    <t>X=IF(ISERROR(INDIRECT("'R05F_"&amp;CheckItem&amp;"'!$Q$35")),0,IF(INDIRECT("'R05F_"&amp;CheckItem&amp;"'!$Q$35")&gt;=0,0,1))</t>
  </si>
  <si>
    <t>X=INDIRECT("'R05F_"&amp;CheckItem&amp;"'!$Q$35")</t>
  </si>
  <si>
    <t>R05F(11040,200)&gt;=0</t>
  </si>
  <si>
    <t>X=IF(ISERROR(INDIRECT("'R05F_"&amp;CheckItem&amp;"'!$R$35")),0,IF(INDIRECT("'R05F_"&amp;CheckItem&amp;"'!$R$35")&gt;=0,0,1))</t>
  </si>
  <si>
    <t>X=INDIRECT("'R05F_"&amp;CheckItem&amp;"'!$R$35")</t>
  </si>
  <si>
    <t>R05F(11040,210)&gt;=0</t>
  </si>
  <si>
    <t>X=IF(ISERROR(INDIRECT("'R05F_"&amp;CheckItem&amp;"'!$S$35")),0,IF(INDIRECT("'R05F_"&amp;CheckItem&amp;"'!$S$35")&gt;=0,0,1))</t>
  </si>
  <si>
    <t>X=INDIRECT("'R05F_"&amp;CheckItem&amp;"'!$S$35")</t>
  </si>
  <si>
    <t>R05F(11040,220)&gt;=0</t>
  </si>
  <si>
    <t>X=IF(ISERROR(INDIRECT("'R05F_"&amp;CheckItem&amp;"'!$T$35")),0,IF(INDIRECT("'R05F_"&amp;CheckItem&amp;"'!$T$35")&gt;=0,0,1))</t>
  </si>
  <si>
    <t>X=INDIRECT("'R05F_"&amp;CheckItem&amp;"'!$T$35")</t>
  </si>
  <si>
    <t>R05F(11040,230)&gt;=0</t>
  </si>
  <si>
    <t>X=IF(ISERROR(INDIRECT("'R05F_"&amp;CheckItem&amp;"'!$U$35")),0,IF(INDIRECT("'R05F_"&amp;CheckItem&amp;"'!$U$35")&gt;=0,0,1))</t>
  </si>
  <si>
    <t>X=INDIRECT("'R05F_"&amp;CheckItem&amp;"'!$U$35")</t>
  </si>
  <si>
    <t>R05F(11040,240)&gt;=0</t>
  </si>
  <si>
    <t>X=IF(ISERROR(INDIRECT("'R05F_"&amp;CheckItem&amp;"'!$V$35")),0,IF(INDIRECT("'R05F_"&amp;CheckItem&amp;"'!$V$35")&gt;=0,0,1))</t>
  </si>
  <si>
    <t>X=INDIRECT("'R05F_"&amp;CheckItem&amp;"'!$V$35")</t>
  </si>
  <si>
    <t>R05F(11040,250)&gt;=0</t>
  </si>
  <si>
    <t>X=IF(ISERROR(INDIRECT("'R05F_"&amp;CheckItem&amp;"'!$W$35")),0,IF(INDIRECT("'R05F_"&amp;CheckItem&amp;"'!$W$35")&gt;=0,0,1))</t>
  </si>
  <si>
    <t>X=INDIRECT("'R05F_"&amp;CheckItem&amp;"'!$W$35")</t>
  </si>
  <si>
    <t>R05F(11040,260)&gt;=0</t>
  </si>
  <si>
    <t>X=IF(ISERROR(INDIRECT("'R05F_"&amp;CheckItem&amp;"'!$X$35")),0,IF(INDIRECT("'R05F_"&amp;CheckItem&amp;"'!$X$35")&gt;=0,0,1))</t>
  </si>
  <si>
    <t>X=INDIRECT("'R05F_"&amp;CheckItem&amp;"'!$X$35")</t>
  </si>
  <si>
    <t>R05F(11040,270)&gt;=0</t>
  </si>
  <si>
    <t>X=IF(ISERROR(INDIRECT("'R05F_"&amp;CheckItem&amp;"'!$Y$35")),0,IF(INDIRECT("'R05F_"&amp;CheckItem&amp;"'!$Y$35")&gt;=0,0,1))</t>
  </si>
  <si>
    <t>X=INDIRECT("'R05F_"&amp;CheckItem&amp;"'!$Y$35")</t>
  </si>
  <si>
    <t>R05F(11040,280)&gt;=0</t>
  </si>
  <si>
    <t>X=IF(ISERROR(INDIRECT("'R05F_"&amp;CheckItem&amp;"'!$Z$35")),0,IF(INDIRECT("'R05F_"&amp;CheckItem&amp;"'!$Z$35")&gt;=0,0,1))</t>
  </si>
  <si>
    <t>X=INDIRECT("'R05F_"&amp;CheckItem&amp;"'!$Z$35")</t>
  </si>
  <si>
    <t>R05F(11040,290)&gt;=0</t>
  </si>
  <si>
    <t>X=IF(ISERROR(INDIRECT("'R05F_"&amp;CheckItem&amp;"'!$AA$35")),0,IF(INDIRECT("'R05F_"&amp;CheckItem&amp;"'!$AA$35")&gt;=0,0,1))</t>
  </si>
  <si>
    <t>X=INDIRECT("'R05F_"&amp;CheckItem&amp;"'!$AA$35")</t>
  </si>
  <si>
    <t>R05F(11040,300)&gt;=0</t>
  </si>
  <si>
    <t>X=IF(ISERROR(INDIRECT("'R05F_"&amp;CheckItem&amp;"'!$AB$35")),0,IF(INDIRECT("'R05F_"&amp;CheckItem&amp;"'!$AB$35")&gt;=0,0,1))</t>
  </si>
  <si>
    <t>X=INDIRECT("'R05F_"&amp;CheckItem&amp;"'!$AB$35")</t>
  </si>
  <si>
    <t>R05F(11040,310)&gt;=0</t>
  </si>
  <si>
    <t>X=IF(ISERROR(INDIRECT("'R05F_"&amp;CheckItem&amp;"'!$AC$35")),0,IF(INDIRECT("'R05F_"&amp;CheckItem&amp;"'!$AC$35")&gt;=0,0,1))</t>
  </si>
  <si>
    <t>X=INDIRECT("'R05F_"&amp;CheckItem&amp;"'!$AC$35")</t>
  </si>
  <si>
    <t>R05F(11040,320)&gt;=0</t>
  </si>
  <si>
    <t>X=IF(ISERROR(INDIRECT("'R05F_"&amp;CheckItem&amp;"'!$AD$35")),0,IF(INDIRECT("'R05F_"&amp;CheckItem&amp;"'!$AD$35")&gt;=0,0,1))</t>
  </si>
  <si>
    <t>X=INDIRECT("'R05F_"&amp;CheckItem&amp;"'!$AD$35")</t>
  </si>
  <si>
    <t>R05F(120,100)&gt;=0</t>
  </si>
  <si>
    <t>X=IF(ISERROR(INDIRECT("'R05F_"&amp;CheckItem&amp;"'!$H$36")),0,IF(INDIRECT("'R05F_"&amp;CheckItem&amp;"'!$H$36")&gt;=0,0,1))</t>
  </si>
  <si>
    <t>X=INDIRECT("'R05F_"&amp;CheckItem&amp;"'!$H$36")</t>
  </si>
  <si>
    <t>R05F(120,110)&gt;=0</t>
  </si>
  <si>
    <t>X=IF(ISERROR(INDIRECT("'R05F_"&amp;CheckItem&amp;"'!$I$36")),0,IF(INDIRECT("'R05F_"&amp;CheckItem&amp;"'!$I$36")&gt;=0,0,1))</t>
  </si>
  <si>
    <t>X=INDIRECT("'R05F_"&amp;CheckItem&amp;"'!$I$36")</t>
  </si>
  <si>
    <t>R05F(120,120)&gt;=0</t>
  </si>
  <si>
    <t>X=IF(ISERROR(INDIRECT("'R05F_"&amp;CheckItem&amp;"'!$J$36")),0,IF(INDIRECT("'R05F_"&amp;CheckItem&amp;"'!$J$36")&gt;=0,0,1))</t>
  </si>
  <si>
    <t>X=INDIRECT("'R05F_"&amp;CheckItem&amp;"'!$J$36")</t>
  </si>
  <si>
    <t>R05F(120,130)&gt;=0</t>
  </si>
  <si>
    <t>X=INDIRECT("'R05F_"&amp;CheckItem&amp;"'!$K$36")</t>
  </si>
  <si>
    <t>R05F(120,140)&gt;=0</t>
  </si>
  <si>
    <t>X=IF(ISERROR(INDIRECT("'R05F_"&amp;CheckItem&amp;"'!$L$36")),0,IF(INDIRECT("'R05F_"&amp;CheckItem&amp;"'!$L$36")&gt;=0,0,1))</t>
  </si>
  <si>
    <t>X=INDIRECT("'R05F_"&amp;CheckItem&amp;"'!$L$36")</t>
  </si>
  <si>
    <t>R05F(120,150)&gt;=0</t>
  </si>
  <si>
    <t>X=IF(ISERROR(INDIRECT("'R05F_"&amp;CheckItem&amp;"'!$M$36")),0,IF(INDIRECT("'R05F_"&amp;CheckItem&amp;"'!$M$36")&gt;=0,0,1))</t>
  </si>
  <si>
    <t>X=INDIRECT("'R05F_"&amp;CheckItem&amp;"'!$M$36")</t>
  </si>
  <si>
    <t>R05F(120,160)&gt;=0</t>
  </si>
  <si>
    <t>X=IF(ISERROR(INDIRECT("'R05F_"&amp;CheckItem&amp;"'!$N$36")),0,IF(INDIRECT("'R05F_"&amp;CheckItem&amp;"'!$N$36")&gt;=0,0,1))</t>
  </si>
  <si>
    <t>X=INDIRECT("'R05F_"&amp;CheckItem&amp;"'!$N$36")</t>
  </si>
  <si>
    <t>R05F(120,170)&gt;=0</t>
  </si>
  <si>
    <t>X=IF(ISERROR(INDIRECT("'R05F_"&amp;CheckItem&amp;"'!$O$36")),0,IF(INDIRECT("'R05F_"&amp;CheckItem&amp;"'!$O$36")&gt;=0,0,1))</t>
  </si>
  <si>
    <t>X=INDIRECT("'R05F_"&amp;CheckItem&amp;"'!$O$36")</t>
  </si>
  <si>
    <t>R05F(120,180)&gt;=0</t>
  </si>
  <si>
    <t>X=IF(ISERROR(INDIRECT("'R05F_"&amp;CheckItem&amp;"'!$P$36")),0,IF(INDIRECT("'R05F_"&amp;CheckItem&amp;"'!$P$36")&gt;=0,0,1))</t>
  </si>
  <si>
    <t>X=INDIRECT("'R05F_"&amp;CheckItem&amp;"'!$P$36")</t>
  </si>
  <si>
    <t>R05F(120,190)&gt;=0</t>
  </si>
  <si>
    <t>X=IF(ISERROR(INDIRECT("'R05F_"&amp;CheckItem&amp;"'!$Q$36")),0,IF(INDIRECT("'R05F_"&amp;CheckItem&amp;"'!$Q$36")&gt;=0,0,1))</t>
  </si>
  <si>
    <t>X=INDIRECT("'R05F_"&amp;CheckItem&amp;"'!$Q$36")</t>
  </si>
  <si>
    <t>R05F(120,200)&gt;=0</t>
  </si>
  <si>
    <t>X=IF(ISERROR(INDIRECT("'R05F_"&amp;CheckItem&amp;"'!$R$36")),0,IF(INDIRECT("'R05F_"&amp;CheckItem&amp;"'!$R$36")&gt;=0,0,1))</t>
  </si>
  <si>
    <t>X=INDIRECT("'R05F_"&amp;CheckItem&amp;"'!$R$36")</t>
  </si>
  <si>
    <t>R05F(120,210)&gt;=0</t>
  </si>
  <si>
    <t>X=IF(ISERROR(INDIRECT("'R05F_"&amp;CheckItem&amp;"'!$S$36")),0,IF(INDIRECT("'R05F_"&amp;CheckItem&amp;"'!$S$36")&gt;=0,0,1))</t>
  </si>
  <si>
    <t>X=INDIRECT("'R05F_"&amp;CheckItem&amp;"'!$S$36")</t>
  </si>
  <si>
    <t>R05F(120,220)&gt;=0</t>
  </si>
  <si>
    <t>X=IF(ISERROR(INDIRECT("'R05F_"&amp;CheckItem&amp;"'!$T$36")),0,IF(INDIRECT("'R05F_"&amp;CheckItem&amp;"'!$T$36")&gt;=0,0,1))</t>
  </si>
  <si>
    <t>X=INDIRECT("'R05F_"&amp;CheckItem&amp;"'!$T$36")</t>
  </si>
  <si>
    <t>R05F(120,230)&gt;=0</t>
  </si>
  <si>
    <t>X=IF(ISERROR(INDIRECT("'R05F_"&amp;CheckItem&amp;"'!$U$36")),0,IF(INDIRECT("'R05F_"&amp;CheckItem&amp;"'!$U$36")&gt;=0,0,1))</t>
  </si>
  <si>
    <t>X=INDIRECT("'R05F_"&amp;CheckItem&amp;"'!$U$36")</t>
  </si>
  <si>
    <t>R05F(120,240)&gt;=0</t>
  </si>
  <si>
    <t>X=IF(ISERROR(INDIRECT("'R05F_"&amp;CheckItem&amp;"'!$V$36")),0,IF(INDIRECT("'R05F_"&amp;CheckItem&amp;"'!$V$36")&gt;=0,0,1))</t>
  </si>
  <si>
    <t>X=INDIRECT("'R05F_"&amp;CheckItem&amp;"'!$V$36")</t>
  </si>
  <si>
    <t>R05F(120,250)&gt;=0</t>
  </si>
  <si>
    <t>X=IF(ISERROR(INDIRECT("'R05F_"&amp;CheckItem&amp;"'!$W$36")),0,IF(INDIRECT("'R05F_"&amp;CheckItem&amp;"'!$W$36")&gt;=0,0,1))</t>
  </si>
  <si>
    <t>X=INDIRECT("'R05F_"&amp;CheckItem&amp;"'!$W$36")</t>
  </si>
  <si>
    <t>R05F(120,260)&gt;=0</t>
  </si>
  <si>
    <t>X=IF(ISERROR(INDIRECT("'R05F_"&amp;CheckItem&amp;"'!$X$36")),0,IF(INDIRECT("'R05F_"&amp;CheckItem&amp;"'!$X$36")&gt;=0,0,1))</t>
  </si>
  <si>
    <t>X=INDIRECT("'R05F_"&amp;CheckItem&amp;"'!$X$36")</t>
  </si>
  <si>
    <t>R05F(120,270)&gt;=0</t>
  </si>
  <si>
    <t>X=IF(ISERROR(INDIRECT("'R05F_"&amp;CheckItem&amp;"'!$Y$36")),0,IF(INDIRECT("'R05F_"&amp;CheckItem&amp;"'!$Y$36")&gt;=0,0,1))</t>
  </si>
  <si>
    <t>X=INDIRECT("'R05F_"&amp;CheckItem&amp;"'!$Y$36")</t>
  </si>
  <si>
    <t>R05F(120,280)&gt;=0</t>
  </si>
  <si>
    <t>X=IF(ISERROR(INDIRECT("'R05F_"&amp;CheckItem&amp;"'!$Z$36")),0,IF(INDIRECT("'R05F_"&amp;CheckItem&amp;"'!$Z$36")&gt;=0,0,1))</t>
  </si>
  <si>
    <t>X=INDIRECT("'R05F_"&amp;CheckItem&amp;"'!$Z$36")</t>
  </si>
  <si>
    <t>R05F(120,290)&gt;=0</t>
  </si>
  <si>
    <t>X=IF(ISERROR(INDIRECT("'R05F_"&amp;CheckItem&amp;"'!$AA$36")),0,IF(INDIRECT("'R05F_"&amp;CheckItem&amp;"'!$AA$36")&gt;=0,0,1))</t>
  </si>
  <si>
    <t>X=INDIRECT("'R05F_"&amp;CheckItem&amp;"'!$AA$36")</t>
  </si>
  <si>
    <t>R05F(120,300)&gt;=0</t>
  </si>
  <si>
    <t>X=IF(ISERROR(INDIRECT("'R05F_"&amp;CheckItem&amp;"'!$AB$36")),0,IF(INDIRECT("'R05F_"&amp;CheckItem&amp;"'!$AB$36")&gt;=0,0,1))</t>
  </si>
  <si>
    <t>X=INDIRECT("'R05F_"&amp;CheckItem&amp;"'!$AB$36")</t>
  </si>
  <si>
    <t>R05F(120,310)&gt;=0</t>
  </si>
  <si>
    <t>X=IF(ISERROR(INDIRECT("'R05F_"&amp;CheckItem&amp;"'!$AC$36")),0,IF(INDIRECT("'R05F_"&amp;CheckItem&amp;"'!$AC$36")&gt;=0,0,1))</t>
  </si>
  <si>
    <t>X=INDIRECT("'R05F_"&amp;CheckItem&amp;"'!$AC$36")</t>
  </si>
  <si>
    <t>R05F(120,320)&gt;=0</t>
  </si>
  <si>
    <t>X=IF(ISERROR(INDIRECT("'R05F_"&amp;CheckItem&amp;"'!$AD$36")),0,IF(INDIRECT("'R05F_"&amp;CheckItem&amp;"'!$AD$36")&gt;=0,0,1))</t>
  </si>
  <si>
    <t>X=INDIRECT("'R05F_"&amp;CheckItem&amp;"'!$AD$36")</t>
  </si>
  <si>
    <t>R05F(130,100)&gt;=0</t>
  </si>
  <si>
    <t>X=IF(ISERROR(INDIRECT("'R05F_"&amp;CheckItem&amp;"'!$H$37")),0,IF(INDIRECT("'R05F_"&amp;CheckItem&amp;"'!$H$37")&gt;=0,0,1))</t>
  </si>
  <si>
    <t>X=INDIRECT("'R05F_"&amp;CheckItem&amp;"'!$H$37")</t>
  </si>
  <si>
    <t>R05F(130,110)&gt;=0</t>
  </si>
  <si>
    <t>X=IF(ISERROR(INDIRECT("'R05F_"&amp;CheckItem&amp;"'!$I$37")),0,IF(INDIRECT("'R05F_"&amp;CheckItem&amp;"'!$I$37")&gt;=0,0,1))</t>
  </si>
  <si>
    <t>X=INDIRECT("'R05F_"&amp;CheckItem&amp;"'!$I$37")</t>
  </si>
  <si>
    <t>R05F(130,120)&gt;=0</t>
  </si>
  <si>
    <t>X=IF(ISERROR(INDIRECT("'R05F_"&amp;CheckItem&amp;"'!$J$37")),0,IF(INDIRECT("'R05F_"&amp;CheckItem&amp;"'!$J$37")&gt;=0,0,1))</t>
  </si>
  <si>
    <t>X=INDIRECT("'R05F_"&amp;CheckItem&amp;"'!$J$37")</t>
  </si>
  <si>
    <t>R05F(130,130)&gt;=0</t>
  </si>
  <si>
    <t>X=INDIRECT("'R05F_"&amp;CheckItem&amp;"'!$K$37")</t>
  </si>
  <si>
    <t>R05F(130,140)&gt;=0</t>
  </si>
  <si>
    <t>X=IF(ISERROR(INDIRECT("'R05F_"&amp;CheckItem&amp;"'!$L$37")),0,IF(INDIRECT("'R05F_"&amp;CheckItem&amp;"'!$L$37")&gt;=0,0,1))</t>
  </si>
  <si>
    <t>X=INDIRECT("'R05F_"&amp;CheckItem&amp;"'!$L$37")</t>
  </si>
  <si>
    <t>R05F(130,150)&gt;=0</t>
  </si>
  <si>
    <t>X=IF(ISERROR(INDIRECT("'R05F_"&amp;CheckItem&amp;"'!$M$37")),0,IF(INDIRECT("'R05F_"&amp;CheckItem&amp;"'!$M$37")&gt;=0,0,1))</t>
  </si>
  <si>
    <t>X=INDIRECT("'R05F_"&amp;CheckItem&amp;"'!$M$37")</t>
  </si>
  <si>
    <t>R05F(130,160)&gt;=0</t>
  </si>
  <si>
    <t>X=IF(ISERROR(INDIRECT("'R05F_"&amp;CheckItem&amp;"'!$N$37")),0,IF(INDIRECT("'R05F_"&amp;CheckItem&amp;"'!$N$37")&gt;=0,0,1))</t>
  </si>
  <si>
    <t>X=INDIRECT("'R05F_"&amp;CheckItem&amp;"'!$N$37")</t>
  </si>
  <si>
    <t>R05F(130,170)&gt;=0</t>
  </si>
  <si>
    <t>X=IF(ISERROR(INDIRECT("'R05F_"&amp;CheckItem&amp;"'!$O$37")),0,IF(INDIRECT("'R05F_"&amp;CheckItem&amp;"'!$O$37")&gt;=0,0,1))</t>
  </si>
  <si>
    <t>X=INDIRECT("'R05F_"&amp;CheckItem&amp;"'!$O$37")</t>
  </si>
  <si>
    <t>R05F(130,180)&gt;=0</t>
  </si>
  <si>
    <t>X=IF(ISERROR(INDIRECT("'R05F_"&amp;CheckItem&amp;"'!$P$37")),0,IF(INDIRECT("'R05F_"&amp;CheckItem&amp;"'!$P$37")&gt;=0,0,1))</t>
  </si>
  <si>
    <t>X=INDIRECT("'R05F_"&amp;CheckItem&amp;"'!$P$37")</t>
  </si>
  <si>
    <t>R05F(130,190)&gt;=0</t>
  </si>
  <si>
    <t>X=IF(ISERROR(INDIRECT("'R05F_"&amp;CheckItem&amp;"'!$Q$37")),0,IF(INDIRECT("'R05F_"&amp;CheckItem&amp;"'!$Q$37")&gt;=0,0,1))</t>
  </si>
  <si>
    <t>X=INDIRECT("'R05F_"&amp;CheckItem&amp;"'!$Q$37")</t>
  </si>
  <si>
    <t>R05F(130,200)&gt;=0</t>
  </si>
  <si>
    <t>X=IF(ISERROR(INDIRECT("'R05F_"&amp;CheckItem&amp;"'!$R$37")),0,IF(INDIRECT("'R05F_"&amp;CheckItem&amp;"'!$R$37")&gt;=0,0,1))</t>
  </si>
  <si>
    <t>X=INDIRECT("'R05F_"&amp;CheckItem&amp;"'!$R$37")</t>
  </si>
  <si>
    <t>R05F(130,210)&gt;=0</t>
  </si>
  <si>
    <t>X=IF(ISERROR(INDIRECT("'R05F_"&amp;CheckItem&amp;"'!$S$37")),0,IF(INDIRECT("'R05F_"&amp;CheckItem&amp;"'!$S$37")&gt;=0,0,1))</t>
  </si>
  <si>
    <t>X=INDIRECT("'R05F_"&amp;CheckItem&amp;"'!$S$37")</t>
  </si>
  <si>
    <t>R05F(130,220)&gt;=0</t>
  </si>
  <si>
    <t>X=IF(ISERROR(INDIRECT("'R05F_"&amp;CheckItem&amp;"'!$T$37")),0,IF(INDIRECT("'R05F_"&amp;CheckItem&amp;"'!$T$37")&gt;=0,0,1))</t>
  </si>
  <si>
    <t>X=INDIRECT("'R05F_"&amp;CheckItem&amp;"'!$T$37")</t>
  </si>
  <si>
    <t>R05F(130,230)&gt;=0</t>
  </si>
  <si>
    <t>X=IF(ISERROR(INDIRECT("'R05F_"&amp;CheckItem&amp;"'!$U$37")),0,IF(INDIRECT("'R05F_"&amp;CheckItem&amp;"'!$U$37")&gt;=0,0,1))</t>
  </si>
  <si>
    <t>X=INDIRECT("'R05F_"&amp;CheckItem&amp;"'!$U$37")</t>
  </si>
  <si>
    <t>R05F(130,240)&gt;=0</t>
  </si>
  <si>
    <t>X=IF(ISERROR(INDIRECT("'R05F_"&amp;CheckItem&amp;"'!$V$37")),0,IF(INDIRECT("'R05F_"&amp;CheckItem&amp;"'!$V$37")&gt;=0,0,1))</t>
  </si>
  <si>
    <t>X=INDIRECT("'R05F_"&amp;CheckItem&amp;"'!$V$37")</t>
  </si>
  <si>
    <t>R05F(130,250)&gt;=0</t>
  </si>
  <si>
    <t>X=IF(ISERROR(INDIRECT("'R05F_"&amp;CheckItem&amp;"'!$W$37")),0,IF(INDIRECT("'R05F_"&amp;CheckItem&amp;"'!$W$37")&gt;=0,0,1))</t>
  </si>
  <si>
    <t>X=INDIRECT("'R05F_"&amp;CheckItem&amp;"'!$W$37")</t>
  </si>
  <si>
    <t>R05F(130,260)&gt;=0</t>
  </si>
  <si>
    <t>X=IF(ISERROR(INDIRECT("'R05F_"&amp;CheckItem&amp;"'!$X$37")),0,IF(INDIRECT("'R05F_"&amp;CheckItem&amp;"'!$X$37")&gt;=0,0,1))</t>
  </si>
  <si>
    <t>X=INDIRECT("'R05F_"&amp;CheckItem&amp;"'!$X$37")</t>
  </si>
  <si>
    <t>R05F(130,270)&gt;=0</t>
  </si>
  <si>
    <t>X=IF(ISERROR(INDIRECT("'R05F_"&amp;CheckItem&amp;"'!$Y$37")),0,IF(INDIRECT("'R05F_"&amp;CheckItem&amp;"'!$Y$37")&gt;=0,0,1))</t>
  </si>
  <si>
    <t>X=INDIRECT("'R05F_"&amp;CheckItem&amp;"'!$Y$37")</t>
  </si>
  <si>
    <t>R05F(130,280)&gt;=0</t>
  </si>
  <si>
    <t>X=IF(ISERROR(INDIRECT("'R05F_"&amp;CheckItem&amp;"'!$Z$37")),0,IF(INDIRECT("'R05F_"&amp;CheckItem&amp;"'!$Z$37")&gt;=0,0,1))</t>
  </si>
  <si>
    <t>X=INDIRECT("'R05F_"&amp;CheckItem&amp;"'!$Z$37")</t>
  </si>
  <si>
    <t>R05F(130,290)&gt;=0</t>
  </si>
  <si>
    <t>X=IF(ISERROR(INDIRECT("'R05F_"&amp;CheckItem&amp;"'!$AA$37")),0,IF(INDIRECT("'R05F_"&amp;CheckItem&amp;"'!$AA$37")&gt;=0,0,1))</t>
  </si>
  <si>
    <t>X=INDIRECT("'R05F_"&amp;CheckItem&amp;"'!$AA$37")</t>
  </si>
  <si>
    <t>R05F(130,300)&gt;=0</t>
  </si>
  <si>
    <t>X=IF(ISERROR(INDIRECT("'R05F_"&amp;CheckItem&amp;"'!$AB$37")),0,IF(INDIRECT("'R05F_"&amp;CheckItem&amp;"'!$AB$37")&gt;=0,0,1))</t>
  </si>
  <si>
    <t>X=INDIRECT("'R05F_"&amp;CheckItem&amp;"'!$AB$37")</t>
  </si>
  <si>
    <t>R05F(130,310)&gt;=0</t>
  </si>
  <si>
    <t>X=IF(ISERROR(INDIRECT("'R05F_"&amp;CheckItem&amp;"'!$AC$37")),0,IF(INDIRECT("'R05F_"&amp;CheckItem&amp;"'!$AC$37")&gt;=0,0,1))</t>
  </si>
  <si>
    <t>X=INDIRECT("'R05F_"&amp;CheckItem&amp;"'!$AC$37")</t>
  </si>
  <si>
    <t>R05F(130,320)&gt;=0</t>
  </si>
  <si>
    <t>X=IF(ISERROR(INDIRECT("'R05F_"&amp;CheckItem&amp;"'!$AD$37")),0,IF(INDIRECT("'R05F_"&amp;CheckItem&amp;"'!$AD$37")&gt;=0,0,1))</t>
  </si>
  <si>
    <t>X=INDIRECT("'R05F_"&amp;CheckItem&amp;"'!$AD$37")</t>
  </si>
  <si>
    <t>R05F(140,100)&gt;=0</t>
  </si>
  <si>
    <t>X=IF(ISERROR(INDIRECT("'R05F_"&amp;CheckItem&amp;"'!$H$38")),0,IF(INDIRECT("'R05F_"&amp;CheckItem&amp;"'!$H$38")&gt;=0,0,1))</t>
  </si>
  <si>
    <t>X=INDIRECT("'R05F_"&amp;CheckItem&amp;"'!$H$38")</t>
  </si>
  <si>
    <t>R05F(140,110)&gt;=0</t>
  </si>
  <si>
    <t>X=IF(ISERROR(INDIRECT("'R05F_"&amp;CheckItem&amp;"'!$I$38")),0,IF(INDIRECT("'R05F_"&amp;CheckItem&amp;"'!$I$38")&gt;=0,0,1))</t>
  </si>
  <si>
    <t>X=INDIRECT("'R05F_"&amp;CheckItem&amp;"'!$I$38")</t>
  </si>
  <si>
    <t>R05F(140,120)&gt;=0</t>
  </si>
  <si>
    <t>X=IF(ISERROR(INDIRECT("'R05F_"&amp;CheckItem&amp;"'!$J$38")),0,IF(INDIRECT("'R05F_"&amp;CheckItem&amp;"'!$J$38")&gt;=0,0,1))</t>
  </si>
  <si>
    <t>X=INDIRECT("'R05F_"&amp;CheckItem&amp;"'!$J$38")</t>
  </si>
  <si>
    <t>R05F(140,130)&gt;=0</t>
  </si>
  <si>
    <t>X=INDIRECT("'R05F_"&amp;CheckItem&amp;"'!$K$38")</t>
  </si>
  <si>
    <t>R05F(140,140)&gt;=0</t>
  </si>
  <si>
    <t>X=IF(ISERROR(INDIRECT("'R05F_"&amp;CheckItem&amp;"'!$L$38")),0,IF(INDIRECT("'R05F_"&amp;CheckItem&amp;"'!$L$38")&gt;=0,0,1))</t>
  </si>
  <si>
    <t>X=INDIRECT("'R05F_"&amp;CheckItem&amp;"'!$L$38")</t>
  </si>
  <si>
    <t>R05F(140,150)&gt;=0</t>
  </si>
  <si>
    <t>X=IF(ISERROR(INDIRECT("'R05F_"&amp;CheckItem&amp;"'!$M$38")),0,IF(INDIRECT("'R05F_"&amp;CheckItem&amp;"'!$M$38")&gt;=0,0,1))</t>
  </si>
  <si>
    <t>X=INDIRECT("'R05F_"&amp;CheckItem&amp;"'!$M$38")</t>
  </si>
  <si>
    <t>R05F(140,160)&gt;=0</t>
  </si>
  <si>
    <t>X=IF(ISERROR(INDIRECT("'R05F_"&amp;CheckItem&amp;"'!$N$38")),0,IF(INDIRECT("'R05F_"&amp;CheckItem&amp;"'!$N$38")&gt;=0,0,1))</t>
  </si>
  <si>
    <t>X=INDIRECT("'R05F_"&amp;CheckItem&amp;"'!$N$38")</t>
  </si>
  <si>
    <t>R05F(140,170)&gt;=0</t>
  </si>
  <si>
    <t>X=IF(ISERROR(INDIRECT("'R05F_"&amp;CheckItem&amp;"'!$O$38")),0,IF(INDIRECT("'R05F_"&amp;CheckItem&amp;"'!$O$38")&gt;=0,0,1))</t>
  </si>
  <si>
    <t>X=INDIRECT("'R05F_"&amp;CheckItem&amp;"'!$O$38")</t>
  </si>
  <si>
    <t>R05F(140,180)&gt;=0</t>
  </si>
  <si>
    <t>X=IF(ISERROR(INDIRECT("'R05F_"&amp;CheckItem&amp;"'!$P$38")),0,IF(INDIRECT("'R05F_"&amp;CheckItem&amp;"'!$P$38")&gt;=0,0,1))</t>
  </si>
  <si>
    <t>X=INDIRECT("'R05F_"&amp;CheckItem&amp;"'!$P$38")</t>
  </si>
  <si>
    <t>R05F(140,190)&gt;=0</t>
  </si>
  <si>
    <t>X=IF(ISERROR(INDIRECT("'R05F_"&amp;CheckItem&amp;"'!$Q$38")),0,IF(INDIRECT("'R05F_"&amp;CheckItem&amp;"'!$Q$38")&gt;=0,0,1))</t>
  </si>
  <si>
    <t>X=INDIRECT("'R05F_"&amp;CheckItem&amp;"'!$Q$38")</t>
  </si>
  <si>
    <t>R05F(140,200)&gt;=0</t>
  </si>
  <si>
    <t>X=IF(ISERROR(INDIRECT("'R05F_"&amp;CheckItem&amp;"'!$R$38")),0,IF(INDIRECT("'R05F_"&amp;CheckItem&amp;"'!$R$38")&gt;=0,0,1))</t>
  </si>
  <si>
    <t>X=INDIRECT("'R05F_"&amp;CheckItem&amp;"'!$R$38")</t>
  </si>
  <si>
    <t>R05F(140,210)&gt;=0</t>
  </si>
  <si>
    <t>X=IF(ISERROR(INDIRECT("'R05F_"&amp;CheckItem&amp;"'!$S$38")),0,IF(INDIRECT("'R05F_"&amp;CheckItem&amp;"'!$S$38")&gt;=0,0,1))</t>
  </si>
  <si>
    <t>X=INDIRECT("'R05F_"&amp;CheckItem&amp;"'!$S$38")</t>
  </si>
  <si>
    <t>R05F(140,220)&gt;=0</t>
  </si>
  <si>
    <t>X=IF(ISERROR(INDIRECT("'R05F_"&amp;CheckItem&amp;"'!$T$38")),0,IF(INDIRECT("'R05F_"&amp;CheckItem&amp;"'!$T$38")&gt;=0,0,1))</t>
  </si>
  <si>
    <t>X=INDIRECT("'R05F_"&amp;CheckItem&amp;"'!$T$38")</t>
  </si>
  <si>
    <t>R05F(140,230)&gt;=0</t>
  </si>
  <si>
    <t>X=IF(ISERROR(INDIRECT("'R05F_"&amp;CheckItem&amp;"'!$U$38")),0,IF(INDIRECT("'R05F_"&amp;CheckItem&amp;"'!$U$38")&gt;=0,0,1))</t>
  </si>
  <si>
    <t>X=INDIRECT("'R05F_"&amp;CheckItem&amp;"'!$U$38")</t>
  </si>
  <si>
    <t>R05F(140,240)&gt;=0</t>
  </si>
  <si>
    <t>X=IF(ISERROR(INDIRECT("'R05F_"&amp;CheckItem&amp;"'!$V$38")),0,IF(INDIRECT("'R05F_"&amp;CheckItem&amp;"'!$V$38")&gt;=0,0,1))</t>
  </si>
  <si>
    <t>X=INDIRECT("'R05F_"&amp;CheckItem&amp;"'!$V$38")</t>
  </si>
  <si>
    <t>R05F(140,250)&gt;=0</t>
  </si>
  <si>
    <t>X=IF(ISERROR(INDIRECT("'R05F_"&amp;CheckItem&amp;"'!$W$38")),0,IF(INDIRECT("'R05F_"&amp;CheckItem&amp;"'!$W$38")&gt;=0,0,1))</t>
  </si>
  <si>
    <t>X=INDIRECT("'R05F_"&amp;CheckItem&amp;"'!$W$38")</t>
  </si>
  <si>
    <t>R05F(140,260)&gt;=0</t>
  </si>
  <si>
    <t>X=IF(ISERROR(INDIRECT("'R05F_"&amp;CheckItem&amp;"'!$X$38")),0,IF(INDIRECT("'R05F_"&amp;CheckItem&amp;"'!$X$38")&gt;=0,0,1))</t>
  </si>
  <si>
    <t>X=INDIRECT("'R05F_"&amp;CheckItem&amp;"'!$X$38")</t>
  </si>
  <si>
    <t>R05F(140,270)&gt;=0</t>
  </si>
  <si>
    <t>X=IF(ISERROR(INDIRECT("'R05F_"&amp;CheckItem&amp;"'!$Y$38")),0,IF(INDIRECT("'R05F_"&amp;CheckItem&amp;"'!$Y$38")&gt;=0,0,1))</t>
  </si>
  <si>
    <t>X=INDIRECT("'R05F_"&amp;CheckItem&amp;"'!$Y$38")</t>
  </si>
  <si>
    <t>R05F(140,280)&gt;=0</t>
  </si>
  <si>
    <t>X=IF(ISERROR(INDIRECT("'R05F_"&amp;CheckItem&amp;"'!$Z$38")),0,IF(INDIRECT("'R05F_"&amp;CheckItem&amp;"'!$Z$38")&gt;=0,0,1))</t>
  </si>
  <si>
    <t>X=INDIRECT("'R05F_"&amp;CheckItem&amp;"'!$Z$38")</t>
  </si>
  <si>
    <t>R05F(140,290)&gt;=0</t>
  </si>
  <si>
    <t>X=IF(ISERROR(INDIRECT("'R05F_"&amp;CheckItem&amp;"'!$AA$38")),0,IF(INDIRECT("'R05F_"&amp;CheckItem&amp;"'!$AA$38")&gt;=0,0,1))</t>
  </si>
  <si>
    <t>X=INDIRECT("'R05F_"&amp;CheckItem&amp;"'!$AA$38")</t>
  </si>
  <si>
    <t>R05F(140,300)&gt;=0</t>
  </si>
  <si>
    <t>X=IF(ISERROR(INDIRECT("'R05F_"&amp;CheckItem&amp;"'!$AB$38")),0,IF(INDIRECT("'R05F_"&amp;CheckItem&amp;"'!$AB$38")&gt;=0,0,1))</t>
  </si>
  <si>
    <t>X=INDIRECT("'R05F_"&amp;CheckItem&amp;"'!$AB$38")</t>
  </si>
  <si>
    <t>R05F(140,310)&gt;=0</t>
  </si>
  <si>
    <t>X=IF(ISERROR(INDIRECT("'R05F_"&amp;CheckItem&amp;"'!$AC$38")),0,IF(INDIRECT("'R05F_"&amp;CheckItem&amp;"'!$AC$38")&gt;=0,0,1))</t>
  </si>
  <si>
    <t>X=INDIRECT("'R05F_"&amp;CheckItem&amp;"'!$AC$38")</t>
  </si>
  <si>
    <t>R05F(140,320)&gt;=0</t>
  </si>
  <si>
    <t>X=IF(ISERROR(INDIRECT("'R05F_"&amp;CheckItem&amp;"'!$AD$38")),0,IF(INDIRECT("'R05F_"&amp;CheckItem&amp;"'!$AD$38")&gt;=0,0,1))</t>
  </si>
  <si>
    <t>X=INDIRECT("'R05F_"&amp;CheckItem&amp;"'!$AD$38")</t>
  </si>
  <si>
    <t>R06F(1001005,100)&gt;=0</t>
  </si>
  <si>
    <t>X=IF(ISERROR(INDIRECT("'R06F_"&amp;CheckItem&amp;"'!$I$32")),0,IF(INDIRECT("'R06F_"&amp;CheckItem&amp;"'!$I$32")&gt;=0,0,1))</t>
  </si>
  <si>
    <t>X=INDIRECT("'R06F_"&amp;CheckItem&amp;"'!$I$32")</t>
  </si>
  <si>
    <t>R06F(1001005,200)&gt;=0</t>
  </si>
  <si>
    <t>X=IF(ISERROR(INDIRECT("'R06F_"&amp;CheckItem&amp;"'!$S$32")),0,IF(INDIRECT("'R06F_"&amp;CheckItem&amp;"'!$S$32")&gt;=0,0,1))</t>
  </si>
  <si>
    <t>X=INDIRECT("'R06F_"&amp;CheckItem&amp;"'!$S$32")</t>
  </si>
  <si>
    <t>R06F(1001010,100)&gt;=0</t>
  </si>
  <si>
    <t>X=IF(ISERROR(INDIRECT("'R06F_"&amp;CheckItem&amp;"'!$I$33")),0,IF(INDIRECT("'R06F_"&amp;CheckItem&amp;"'!$I$33")&gt;=0,0,1))</t>
  </si>
  <si>
    <t>X=INDIRECT("'R06F_"&amp;CheckItem&amp;"'!$I$33")</t>
  </si>
  <si>
    <t>R06F(1001010,110)&gt;=0</t>
  </si>
  <si>
    <t>X=IF(ISERROR(INDIRECT("'R06F_"&amp;CheckItem&amp;"'!$J$33")),0,IF(INDIRECT("'R06F_"&amp;CheckItem&amp;"'!$J$33")&gt;=0,0,1))</t>
  </si>
  <si>
    <t>X=INDIRECT("'R06F_"&amp;CheckItem&amp;"'!$J$33")</t>
  </si>
  <si>
    <t>R06F(1001010,120)&gt;=0</t>
  </si>
  <si>
    <t>X=IF(ISERROR(INDIRECT("'R06F_"&amp;CheckItem&amp;"'!$K$33")),0,IF(INDIRECT("'R06F_"&amp;CheckItem&amp;"'!$K$33")&gt;=0,0,1))</t>
  </si>
  <si>
    <t>X=INDIRECT("'R06F_"&amp;CheckItem&amp;"'!$K$33")</t>
  </si>
  <si>
    <t>R06F(1001010,130)&gt;=0</t>
  </si>
  <si>
    <t>X=IF(ISERROR(INDIRECT("'R06F_"&amp;CheckItem&amp;"'!$L$33")),0,IF(INDIRECT("'R06F_"&amp;CheckItem&amp;"'!$L$33")&gt;=0,0,1))</t>
  </si>
  <si>
    <t>X=INDIRECT("'R06F_"&amp;CheckItem&amp;"'!$L$33")</t>
  </si>
  <si>
    <t>R06F(1001010,140)&gt;=0</t>
  </si>
  <si>
    <t>X=IF(ISERROR(INDIRECT("'R06F_"&amp;CheckItem&amp;"'!$M$33")),0,IF(INDIRECT("'R06F_"&amp;CheckItem&amp;"'!$M$33")&gt;=0,0,1))</t>
  </si>
  <si>
    <t>X=INDIRECT("'R06F_"&amp;CheckItem&amp;"'!$M$33")</t>
  </si>
  <si>
    <t>R06F(1001010,150)&gt;=0</t>
  </si>
  <si>
    <t>X=IF(ISERROR(INDIRECT("'R06F_"&amp;CheckItem&amp;"'!$N$33")),0,IF(INDIRECT("'R06F_"&amp;CheckItem&amp;"'!$N$33")&gt;=0,0,1))</t>
  </si>
  <si>
    <t>X=INDIRECT("'R06F_"&amp;CheckItem&amp;"'!$N$33")</t>
  </si>
  <si>
    <t>R06F(1001010,160)&gt;=0</t>
  </si>
  <si>
    <t>X=IF(ISERROR(INDIRECT("'R06F_"&amp;CheckItem&amp;"'!$O$33")),0,IF(INDIRECT("'R06F_"&amp;CheckItem&amp;"'!$O$33")&gt;=0,0,1))</t>
  </si>
  <si>
    <t>X=INDIRECT("'R06F_"&amp;CheckItem&amp;"'!$O$33")</t>
  </si>
  <si>
    <t>R06F(1001010,170)&gt;=0</t>
  </si>
  <si>
    <t>X=IF(ISERROR(INDIRECT("'R06F_"&amp;CheckItem&amp;"'!$P$33")),0,IF(INDIRECT("'R06F_"&amp;CheckItem&amp;"'!$P$33")&gt;=0,0,1))</t>
  </si>
  <si>
    <t>X=INDIRECT("'R06F_"&amp;CheckItem&amp;"'!$P$33")</t>
  </si>
  <si>
    <t>R06F(1001010,180)&gt;=0</t>
  </si>
  <si>
    <t>X=IF(ISERROR(INDIRECT("'R06F_"&amp;CheckItem&amp;"'!$Q$33")),0,IF(INDIRECT("'R06F_"&amp;CheckItem&amp;"'!$Q$33")&gt;=0,0,1))</t>
  </si>
  <si>
    <t>X=INDIRECT("'R06F_"&amp;CheckItem&amp;"'!$Q$33")</t>
  </si>
  <si>
    <t>R06F(1001010,190)&gt;=0</t>
  </si>
  <si>
    <t>X=IF(ISERROR(INDIRECT("'R06F_"&amp;CheckItem&amp;"'!$R$33")),0,IF(INDIRECT("'R06F_"&amp;CheckItem&amp;"'!$R$33")&gt;=0,0,1))</t>
  </si>
  <si>
    <t>X=INDIRECT("'R06F_"&amp;CheckItem&amp;"'!$R$33")</t>
  </si>
  <si>
    <t>R06F(1001010,200)&gt;=0</t>
  </si>
  <si>
    <t>X=IF(ISERROR(INDIRECT("'R06F_"&amp;CheckItem&amp;"'!$S$33")),0,IF(INDIRECT("'R06F_"&amp;CheckItem&amp;"'!$S$33")&gt;=0,0,1))</t>
  </si>
  <si>
    <t>X=INDIRECT("'R06F_"&amp;CheckItem&amp;"'!$S$33")</t>
  </si>
  <si>
    <t>R06F(1001010,210)&gt;=0</t>
  </si>
  <si>
    <t>X=IF(ISERROR(INDIRECT("'R06F_"&amp;CheckItem&amp;"'!$T$33")),0,IF(INDIRECT("'R06F_"&amp;CheckItem&amp;"'!$T$33")&gt;=0,0,1))</t>
  </si>
  <si>
    <t>X=INDIRECT("'R06F_"&amp;CheckItem&amp;"'!$T$33")</t>
  </si>
  <si>
    <t>R06F(1001010,220)&gt;=0</t>
  </si>
  <si>
    <t>X=IF(ISERROR(INDIRECT("'R06F_"&amp;CheckItem&amp;"'!$U$33")),0,IF(INDIRECT("'R06F_"&amp;CheckItem&amp;"'!$U$33")&gt;=0,0,1))</t>
  </si>
  <si>
    <t>X=INDIRECT("'R06F_"&amp;CheckItem&amp;"'!$U$33")</t>
  </si>
  <si>
    <t>R06F(1001010,230)&gt;=0</t>
  </si>
  <si>
    <t>X=IF(ISERROR(INDIRECT("'R06F_"&amp;CheckItem&amp;"'!$V$33")),0,IF(INDIRECT("'R06F_"&amp;CheckItem&amp;"'!$V$33")&gt;=0,0,1))</t>
  </si>
  <si>
    <t>X=INDIRECT("'R06F_"&amp;CheckItem&amp;"'!$V$33")</t>
  </si>
  <si>
    <t>R06F(1001010,240)&gt;=0</t>
  </si>
  <si>
    <t>X=IF(ISERROR(INDIRECT("'R06F_"&amp;CheckItem&amp;"'!$W$33")),0,IF(INDIRECT("'R06F_"&amp;CheckItem&amp;"'!$W$33")&gt;=0,0,1))</t>
  </si>
  <si>
    <t>X=INDIRECT("'R06F_"&amp;CheckItem&amp;"'!$W$33")</t>
  </si>
  <si>
    <t>R06F(1001010,250)&gt;=0</t>
  </si>
  <si>
    <t>X=IF(ISERROR(INDIRECT("'R06F_"&amp;CheckItem&amp;"'!$X$33")),0,IF(INDIRECT("'R06F_"&amp;CheckItem&amp;"'!$X$33")&gt;=0,0,1))</t>
  </si>
  <si>
    <t>X=INDIRECT("'R06F_"&amp;CheckItem&amp;"'!$X$33")</t>
  </si>
  <si>
    <t>R06F(1001010,260)&gt;=0</t>
  </si>
  <si>
    <t>X=IF(ISERROR(INDIRECT("'R06F_"&amp;CheckItem&amp;"'!$Y$33")),0,IF(INDIRECT("'R06F_"&amp;CheckItem&amp;"'!$Y$33")&gt;=0,0,1))</t>
  </si>
  <si>
    <t>X=INDIRECT("'R06F_"&amp;CheckItem&amp;"'!$Y$33")</t>
  </si>
  <si>
    <t>R06F(1001010,270)&gt;=0</t>
  </si>
  <si>
    <t>X=IF(ISERROR(INDIRECT("'R06F_"&amp;CheckItem&amp;"'!$Z$33")),0,IF(INDIRECT("'R06F_"&amp;CheckItem&amp;"'!$Z$33")&gt;=0,0,1))</t>
  </si>
  <si>
    <t>X=INDIRECT("'R06F_"&amp;CheckItem&amp;"'!$Z$33")</t>
  </si>
  <si>
    <t>R06F(1001010,280)&gt;=0</t>
  </si>
  <si>
    <t>X=IF(ISERROR(INDIRECT("'R06F_"&amp;CheckItem&amp;"'!$AA$33")),0,IF(INDIRECT("'R06F_"&amp;CheckItem&amp;"'!$AA$33")&gt;=0,0,1))</t>
  </si>
  <si>
    <t>X=INDIRECT("'R06F_"&amp;CheckItem&amp;"'!$AA$33")</t>
  </si>
  <si>
    <t>R06F(1001010,290)&gt;=0</t>
  </si>
  <si>
    <t>X=IF(ISERROR(INDIRECT("'R06F_"&amp;CheckItem&amp;"'!$AB$33")),0,IF(INDIRECT("'R06F_"&amp;CheckItem&amp;"'!$AB$33")&gt;=0,0,1))</t>
  </si>
  <si>
    <t>X=INDIRECT("'R06F_"&amp;CheckItem&amp;"'!$AB$33")</t>
  </si>
  <si>
    <t>R06F(1001010,300)&gt;=0</t>
  </si>
  <si>
    <t>X=IF(ISERROR(INDIRECT("'R06F_"&amp;CheckItem&amp;"'!$AC$33")),0,IF(INDIRECT("'R06F_"&amp;CheckItem&amp;"'!$AC$33")&gt;=0,0,1))</t>
  </si>
  <si>
    <t>X=INDIRECT("'R06F_"&amp;CheckItem&amp;"'!$AC$33")</t>
  </si>
  <si>
    <t>R06F(1001010,310)&gt;=0</t>
  </si>
  <si>
    <t>X=IF(ISERROR(INDIRECT("'R06F_"&amp;CheckItem&amp;"'!$AD$33")),0,IF(INDIRECT("'R06F_"&amp;CheckItem&amp;"'!$AD$33")&gt;=0,0,1))</t>
  </si>
  <si>
    <t>X=INDIRECT("'R06F_"&amp;CheckItem&amp;"'!$AD$33")</t>
  </si>
  <si>
    <t>R06F(1001015,100)&gt;=0</t>
  </si>
  <si>
    <t>X=IF(ISERROR(INDIRECT("'R06F_"&amp;CheckItem&amp;"'!$I$34")),0,IF(INDIRECT("'R06F_"&amp;CheckItem&amp;"'!$I$34")&gt;=0,0,1))</t>
  </si>
  <si>
    <t>X=INDIRECT("'R06F_"&amp;CheckItem&amp;"'!$I$34")</t>
  </si>
  <si>
    <t>R06F(1001015,110)&gt;=0</t>
  </si>
  <si>
    <t>X=IF(ISERROR(INDIRECT("'R06F_"&amp;CheckItem&amp;"'!$J$34")),0,IF(INDIRECT("'R06F_"&amp;CheckItem&amp;"'!$J$34")&gt;=0,0,1))</t>
  </si>
  <si>
    <t>X=INDIRECT("'R06F_"&amp;CheckItem&amp;"'!$J$34")</t>
  </si>
  <si>
    <t>R06F(1001015,120)&gt;=0</t>
  </si>
  <si>
    <t>X=IF(ISERROR(INDIRECT("'R06F_"&amp;CheckItem&amp;"'!$K$34")),0,IF(INDIRECT("'R06F_"&amp;CheckItem&amp;"'!$K$34")&gt;=0,0,1))</t>
  </si>
  <si>
    <t>X=INDIRECT("'R06F_"&amp;CheckItem&amp;"'!$K$34")</t>
  </si>
  <si>
    <t>R06F(1001015,130)&gt;=0</t>
  </si>
  <si>
    <t>X=IF(ISERROR(INDIRECT("'R06F_"&amp;CheckItem&amp;"'!$L$34")),0,IF(INDIRECT("'R06F_"&amp;CheckItem&amp;"'!$L$34")&gt;=0,0,1))</t>
  </si>
  <si>
    <t>X=INDIRECT("'R06F_"&amp;CheckItem&amp;"'!$L$34")</t>
  </si>
  <si>
    <t>R06F(1001015,140)&gt;=0</t>
  </si>
  <si>
    <t>X=IF(ISERROR(INDIRECT("'R06F_"&amp;CheckItem&amp;"'!$M$34")),0,IF(INDIRECT("'R06F_"&amp;CheckItem&amp;"'!$M$34")&gt;=0,0,1))</t>
  </si>
  <si>
    <t>X=INDIRECT("'R06F_"&amp;CheckItem&amp;"'!$M$34")</t>
  </si>
  <si>
    <t>R06F(1001015,150)&gt;=0</t>
  </si>
  <si>
    <t>X=IF(ISERROR(INDIRECT("'R06F_"&amp;CheckItem&amp;"'!$N$34")),0,IF(INDIRECT("'R06F_"&amp;CheckItem&amp;"'!$N$34")&gt;=0,0,1))</t>
  </si>
  <si>
    <t>X=INDIRECT("'R06F_"&amp;CheckItem&amp;"'!$N$34")</t>
  </si>
  <si>
    <t>R06F(1001015,160)&gt;=0</t>
  </si>
  <si>
    <t>X=IF(ISERROR(INDIRECT("'R06F_"&amp;CheckItem&amp;"'!$O$34")),0,IF(INDIRECT("'R06F_"&amp;CheckItem&amp;"'!$O$34")&gt;=0,0,1))</t>
  </si>
  <si>
    <t>X=INDIRECT("'R06F_"&amp;CheckItem&amp;"'!$O$34")</t>
  </si>
  <si>
    <t>R06F(1001015,170)&gt;=0</t>
  </si>
  <si>
    <t>X=IF(ISERROR(INDIRECT("'R06F_"&amp;CheckItem&amp;"'!$P$34")),0,IF(INDIRECT("'R06F_"&amp;CheckItem&amp;"'!$P$34")&gt;=0,0,1))</t>
  </si>
  <si>
    <t>X=INDIRECT("'R06F_"&amp;CheckItem&amp;"'!$P$34")</t>
  </si>
  <si>
    <t>R06F(1001015,180)&gt;=0</t>
  </si>
  <si>
    <t>X=IF(ISERROR(INDIRECT("'R06F_"&amp;CheckItem&amp;"'!$Q$34")),0,IF(INDIRECT("'R06F_"&amp;CheckItem&amp;"'!$Q$34")&gt;=0,0,1))</t>
  </si>
  <si>
    <t>X=INDIRECT("'R06F_"&amp;CheckItem&amp;"'!$Q$34")</t>
  </si>
  <si>
    <t>R06F(1001015,190)&gt;=0</t>
  </si>
  <si>
    <t>X=IF(ISERROR(INDIRECT("'R06F_"&amp;CheckItem&amp;"'!$R$34")),0,IF(INDIRECT("'R06F_"&amp;CheckItem&amp;"'!$R$34")&gt;=0,0,1))</t>
  </si>
  <si>
    <t>X=INDIRECT("'R06F_"&amp;CheckItem&amp;"'!$R$34")</t>
  </si>
  <si>
    <t>R06F(1001015,200)&gt;=0</t>
  </si>
  <si>
    <t>X=IF(ISERROR(INDIRECT("'R06F_"&amp;CheckItem&amp;"'!$S$34")),0,IF(INDIRECT("'R06F_"&amp;CheckItem&amp;"'!$S$34")&gt;=0,0,1))</t>
  </si>
  <si>
    <t>X=INDIRECT("'R06F_"&amp;CheckItem&amp;"'!$S$34")</t>
  </si>
  <si>
    <t>R06F(1001015,210)&gt;=0</t>
  </si>
  <si>
    <t>X=IF(ISERROR(INDIRECT("'R06F_"&amp;CheckItem&amp;"'!$T$34")),0,IF(INDIRECT("'R06F_"&amp;CheckItem&amp;"'!$T$34")&gt;=0,0,1))</t>
  </si>
  <si>
    <t>X=INDIRECT("'R06F_"&amp;CheckItem&amp;"'!$T$34")</t>
  </si>
  <si>
    <t>R06F(1001015,220)&gt;=0</t>
  </si>
  <si>
    <t>X=IF(ISERROR(INDIRECT("'R06F_"&amp;CheckItem&amp;"'!$U$34")),0,IF(INDIRECT("'R06F_"&amp;CheckItem&amp;"'!$U$34")&gt;=0,0,1))</t>
  </si>
  <si>
    <t>X=INDIRECT("'R06F_"&amp;CheckItem&amp;"'!$U$34")</t>
  </si>
  <si>
    <t>R06F(1001015,230)&gt;=0</t>
  </si>
  <si>
    <t>X=IF(ISERROR(INDIRECT("'R06F_"&amp;CheckItem&amp;"'!$V$34")),0,IF(INDIRECT("'R06F_"&amp;CheckItem&amp;"'!$V$34")&gt;=0,0,1))</t>
  </si>
  <si>
    <t>X=INDIRECT("'R06F_"&amp;CheckItem&amp;"'!$V$34")</t>
  </si>
  <si>
    <t>R06F(1001015,240)&gt;=0</t>
  </si>
  <si>
    <t>X=IF(ISERROR(INDIRECT("'R06F_"&amp;CheckItem&amp;"'!$W$34")),0,IF(INDIRECT("'R06F_"&amp;CheckItem&amp;"'!$W$34")&gt;=0,0,1))</t>
  </si>
  <si>
    <t>X=INDIRECT("'R06F_"&amp;CheckItem&amp;"'!$W$34")</t>
  </si>
  <si>
    <t>R06F(1001015,250)&gt;=0</t>
  </si>
  <si>
    <t>X=IF(ISERROR(INDIRECT("'R06F_"&amp;CheckItem&amp;"'!$X$34")),0,IF(INDIRECT("'R06F_"&amp;CheckItem&amp;"'!$X$34")&gt;=0,0,1))</t>
  </si>
  <si>
    <t>X=INDIRECT("'R06F_"&amp;CheckItem&amp;"'!$X$34")</t>
  </si>
  <si>
    <t>R06F(1001015,260)&gt;=0</t>
  </si>
  <si>
    <t>X=IF(ISERROR(INDIRECT("'R06F_"&amp;CheckItem&amp;"'!$Y$34")),0,IF(INDIRECT("'R06F_"&amp;CheckItem&amp;"'!$Y$34")&gt;=0,0,1))</t>
  </si>
  <si>
    <t>X=INDIRECT("'R06F_"&amp;CheckItem&amp;"'!$Y$34")</t>
  </si>
  <si>
    <t>R06F(1001015,270)&gt;=0</t>
  </si>
  <si>
    <t>X=IF(ISERROR(INDIRECT("'R06F_"&amp;CheckItem&amp;"'!$Z$34")),0,IF(INDIRECT("'R06F_"&amp;CheckItem&amp;"'!$Z$34")&gt;=0,0,1))</t>
  </si>
  <si>
    <t>X=INDIRECT("'R06F_"&amp;CheckItem&amp;"'!$Z$34")</t>
  </si>
  <si>
    <t>R06F(1001015,280)&gt;=0</t>
  </si>
  <si>
    <t>X=IF(ISERROR(INDIRECT("'R06F_"&amp;CheckItem&amp;"'!$AA$34")),0,IF(INDIRECT("'R06F_"&amp;CheckItem&amp;"'!$AA$34")&gt;=0,0,1))</t>
  </si>
  <si>
    <t>X=INDIRECT("'R06F_"&amp;CheckItem&amp;"'!$AA$34")</t>
  </si>
  <si>
    <t>R06F(1001015,290)&gt;=0</t>
  </si>
  <si>
    <t>X=IF(ISERROR(INDIRECT("'R06F_"&amp;CheckItem&amp;"'!$AB$34")),0,IF(INDIRECT("'R06F_"&amp;CheckItem&amp;"'!$AB$34")&gt;=0,0,1))</t>
  </si>
  <si>
    <t>X=INDIRECT("'R06F_"&amp;CheckItem&amp;"'!$AB$34")</t>
  </si>
  <si>
    <t>R06F(1001015,300)&gt;=0</t>
  </si>
  <si>
    <t>X=IF(ISERROR(INDIRECT("'R06F_"&amp;CheckItem&amp;"'!$AC$34")),0,IF(INDIRECT("'R06F_"&amp;CheckItem&amp;"'!$AC$34")&gt;=0,0,1))</t>
  </si>
  <si>
    <t>X=INDIRECT("'R06F_"&amp;CheckItem&amp;"'!$AC$34")</t>
  </si>
  <si>
    <t>R06F(1001015,310)&gt;=0</t>
  </si>
  <si>
    <t>X=IF(ISERROR(INDIRECT("'R06F_"&amp;CheckItem&amp;"'!$AD$34")),0,IF(INDIRECT("'R06F_"&amp;CheckItem&amp;"'!$AD$34")&gt;=0,0,1))</t>
  </si>
  <si>
    <t>X=INDIRECT("'R06F_"&amp;CheckItem&amp;"'!$AD$34")</t>
  </si>
  <si>
    <t>R06F(1001020,100)&gt;=0</t>
  </si>
  <si>
    <t>X=IF(ISERROR(INDIRECT("'R06F_"&amp;CheckItem&amp;"'!$I$35")),0,IF(INDIRECT("'R06F_"&amp;CheckItem&amp;"'!$I$35")&gt;=0,0,1))</t>
  </si>
  <si>
    <t>X=INDIRECT("'R06F_"&amp;CheckItem&amp;"'!$I$35")</t>
  </si>
  <si>
    <t>R06F(1001020,110)&gt;=0</t>
  </si>
  <si>
    <t>X=IF(ISERROR(INDIRECT("'R06F_"&amp;CheckItem&amp;"'!$J$35")),0,IF(INDIRECT("'R06F_"&amp;CheckItem&amp;"'!$J$35")&gt;=0,0,1))</t>
  </si>
  <si>
    <t>X=INDIRECT("'R06F_"&amp;CheckItem&amp;"'!$J$35")</t>
  </si>
  <si>
    <t>R06F(1001020,120)&gt;=0</t>
  </si>
  <si>
    <t>X=IF(ISERROR(INDIRECT("'R06F_"&amp;CheckItem&amp;"'!$K$35")),0,IF(INDIRECT("'R06F_"&amp;CheckItem&amp;"'!$K$35")&gt;=0,0,1))</t>
  </si>
  <si>
    <t>X=INDIRECT("'R06F_"&amp;CheckItem&amp;"'!$K$35")</t>
  </si>
  <si>
    <t>R06F(1001020,130)&gt;=0</t>
  </si>
  <si>
    <t>X=IF(ISERROR(INDIRECT("'R06F_"&amp;CheckItem&amp;"'!$L$35")),0,IF(INDIRECT("'R06F_"&amp;CheckItem&amp;"'!$L$35")&gt;=0,0,1))</t>
  </si>
  <si>
    <t>X=INDIRECT("'R06F_"&amp;CheckItem&amp;"'!$L$35")</t>
  </si>
  <si>
    <t>R06F(1001020,140)&gt;=0</t>
  </si>
  <si>
    <t>X=IF(ISERROR(INDIRECT("'R06F_"&amp;CheckItem&amp;"'!$M$35")),0,IF(INDIRECT("'R06F_"&amp;CheckItem&amp;"'!$M$35")&gt;=0,0,1))</t>
  </si>
  <si>
    <t>X=INDIRECT("'R06F_"&amp;CheckItem&amp;"'!$M$35")</t>
  </si>
  <si>
    <t>R06F(1001020,150)&gt;=0</t>
  </si>
  <si>
    <t>X=IF(ISERROR(INDIRECT("'R06F_"&amp;CheckItem&amp;"'!$N$35")),0,IF(INDIRECT("'R06F_"&amp;CheckItem&amp;"'!$N$35")&gt;=0,0,1))</t>
  </si>
  <si>
    <t>X=INDIRECT("'R06F_"&amp;CheckItem&amp;"'!$N$35")</t>
  </si>
  <si>
    <t>R06F(1001020,160)&gt;=0</t>
  </si>
  <si>
    <t>X=IF(ISERROR(INDIRECT("'R06F_"&amp;CheckItem&amp;"'!$O$35")),0,IF(INDIRECT("'R06F_"&amp;CheckItem&amp;"'!$O$35")&gt;=0,0,1))</t>
  </si>
  <si>
    <t>X=INDIRECT("'R06F_"&amp;CheckItem&amp;"'!$O$35")</t>
  </si>
  <si>
    <t>R06F(1001020,170)&gt;=0</t>
  </si>
  <si>
    <t>X=IF(ISERROR(INDIRECT("'R06F_"&amp;CheckItem&amp;"'!$P$35")),0,IF(INDIRECT("'R06F_"&amp;CheckItem&amp;"'!$P$35")&gt;=0,0,1))</t>
  </si>
  <si>
    <t>X=INDIRECT("'R06F_"&amp;CheckItem&amp;"'!$P$35")</t>
  </si>
  <si>
    <t>R06F(1001020,180)&gt;=0</t>
  </si>
  <si>
    <t>X=IF(ISERROR(INDIRECT("'R06F_"&amp;CheckItem&amp;"'!$Q$35")),0,IF(INDIRECT("'R06F_"&amp;CheckItem&amp;"'!$Q$35")&gt;=0,0,1))</t>
  </si>
  <si>
    <t>X=INDIRECT("'R06F_"&amp;CheckItem&amp;"'!$Q$35")</t>
  </si>
  <si>
    <t>R06F(1001020,190)&gt;=0</t>
  </si>
  <si>
    <t>X=IF(ISERROR(INDIRECT("'R06F_"&amp;CheckItem&amp;"'!$R$35")),0,IF(INDIRECT("'R06F_"&amp;CheckItem&amp;"'!$R$35")&gt;=0,0,1))</t>
  </si>
  <si>
    <t>X=INDIRECT("'R06F_"&amp;CheckItem&amp;"'!$R$35")</t>
  </si>
  <si>
    <t>R06F(1001020,200)&gt;=0</t>
  </si>
  <si>
    <t>X=IF(ISERROR(INDIRECT("'R06F_"&amp;CheckItem&amp;"'!$S$35")),0,IF(INDIRECT("'R06F_"&amp;CheckItem&amp;"'!$S$35")&gt;=0,0,1))</t>
  </si>
  <si>
    <t>X=INDIRECT("'R06F_"&amp;CheckItem&amp;"'!$S$35")</t>
  </si>
  <si>
    <t>R06F(1001020,210)&gt;=0</t>
  </si>
  <si>
    <t>X=IF(ISERROR(INDIRECT("'R06F_"&amp;CheckItem&amp;"'!$T$35")),0,IF(INDIRECT("'R06F_"&amp;CheckItem&amp;"'!$T$35")&gt;=0,0,1))</t>
  </si>
  <si>
    <t>X=INDIRECT("'R06F_"&amp;CheckItem&amp;"'!$T$35")</t>
  </si>
  <si>
    <t>R06F(1001020,220)&gt;=0</t>
  </si>
  <si>
    <t>X=IF(ISERROR(INDIRECT("'R06F_"&amp;CheckItem&amp;"'!$U$35")),0,IF(INDIRECT("'R06F_"&amp;CheckItem&amp;"'!$U$35")&gt;=0,0,1))</t>
  </si>
  <si>
    <t>X=INDIRECT("'R06F_"&amp;CheckItem&amp;"'!$U$35")</t>
  </si>
  <si>
    <t>R06F(1001020,230)&gt;=0</t>
  </si>
  <si>
    <t>X=IF(ISERROR(INDIRECT("'R06F_"&amp;CheckItem&amp;"'!$V$35")),0,IF(INDIRECT("'R06F_"&amp;CheckItem&amp;"'!$V$35")&gt;=0,0,1))</t>
  </si>
  <si>
    <t>X=INDIRECT("'R06F_"&amp;CheckItem&amp;"'!$V$35")</t>
  </si>
  <si>
    <t>R06F(1001020,240)&gt;=0</t>
  </si>
  <si>
    <t>X=IF(ISERROR(INDIRECT("'R06F_"&amp;CheckItem&amp;"'!$W$35")),0,IF(INDIRECT("'R06F_"&amp;CheckItem&amp;"'!$W$35")&gt;=0,0,1))</t>
  </si>
  <si>
    <t>X=INDIRECT("'R06F_"&amp;CheckItem&amp;"'!$W$35")</t>
  </si>
  <si>
    <t>R06F(1001020,250)&gt;=0</t>
  </si>
  <si>
    <t>X=IF(ISERROR(INDIRECT("'R06F_"&amp;CheckItem&amp;"'!$X$35")),0,IF(INDIRECT("'R06F_"&amp;CheckItem&amp;"'!$X$35")&gt;=0,0,1))</t>
  </si>
  <si>
    <t>X=INDIRECT("'R06F_"&amp;CheckItem&amp;"'!$X$35")</t>
  </si>
  <si>
    <t>R06F(1001020,260)&gt;=0</t>
  </si>
  <si>
    <t>X=IF(ISERROR(INDIRECT("'R06F_"&amp;CheckItem&amp;"'!$Y$35")),0,IF(INDIRECT("'R06F_"&amp;CheckItem&amp;"'!$Y$35")&gt;=0,0,1))</t>
  </si>
  <si>
    <t>X=INDIRECT("'R06F_"&amp;CheckItem&amp;"'!$Y$35")</t>
  </si>
  <si>
    <t>R06F(1001020,270)&gt;=0</t>
  </si>
  <si>
    <t>X=IF(ISERROR(INDIRECT("'R06F_"&amp;CheckItem&amp;"'!$Z$35")),0,IF(INDIRECT("'R06F_"&amp;CheckItem&amp;"'!$Z$35")&gt;=0,0,1))</t>
  </si>
  <si>
    <t>X=INDIRECT("'R06F_"&amp;CheckItem&amp;"'!$Z$35")</t>
  </si>
  <si>
    <t>R06F(1001020,280)&gt;=0</t>
  </si>
  <si>
    <t>X=IF(ISERROR(INDIRECT("'R06F_"&amp;CheckItem&amp;"'!$AA$35")),0,IF(INDIRECT("'R06F_"&amp;CheckItem&amp;"'!$AA$35")&gt;=0,0,1))</t>
  </si>
  <si>
    <t>X=INDIRECT("'R06F_"&amp;CheckItem&amp;"'!$AA$35")</t>
  </si>
  <si>
    <t>R06F(1001020,290)&gt;=0</t>
  </si>
  <si>
    <t>X=IF(ISERROR(INDIRECT("'R06F_"&amp;CheckItem&amp;"'!$AB$35")),0,IF(INDIRECT("'R06F_"&amp;CheckItem&amp;"'!$AB$35")&gt;=0,0,1))</t>
  </si>
  <si>
    <t>X=INDIRECT("'R06F_"&amp;CheckItem&amp;"'!$AB$35")</t>
  </si>
  <si>
    <t>R06F(1001020,300)&gt;=0</t>
  </si>
  <si>
    <t>X=IF(ISERROR(INDIRECT("'R06F_"&amp;CheckItem&amp;"'!$AC$35")),0,IF(INDIRECT("'R06F_"&amp;CheckItem&amp;"'!$AC$35")&gt;=0,0,1))</t>
  </si>
  <si>
    <t>X=INDIRECT("'R06F_"&amp;CheckItem&amp;"'!$AC$35")</t>
  </si>
  <si>
    <t>R06F(1001020,310)&gt;=0</t>
  </si>
  <si>
    <t>X=IF(ISERROR(INDIRECT("'R06F_"&amp;CheckItem&amp;"'!$AD$35")),0,IF(INDIRECT("'R06F_"&amp;CheckItem&amp;"'!$AD$35")&gt;=0,0,1))</t>
  </si>
  <si>
    <t>X=INDIRECT("'R06F_"&amp;CheckItem&amp;"'!$AD$35")</t>
  </si>
  <si>
    <t>R06F(1002005,100)&gt;=0</t>
  </si>
  <si>
    <t>X=IF(ISERROR(INDIRECT("'R06F_"&amp;CheckItem&amp;"'!$I$37")),0,IF(INDIRECT("'R06F_"&amp;CheckItem&amp;"'!$I$37")&gt;=0,0,1))</t>
  </si>
  <si>
    <t>X=INDIRECT("'R06F_"&amp;CheckItem&amp;"'!$I$37")</t>
  </si>
  <si>
    <t>R06F(1002005,200)&gt;=0</t>
  </si>
  <si>
    <t>X=IF(ISERROR(INDIRECT("'R06F_"&amp;CheckItem&amp;"'!$S$37")),0,IF(INDIRECT("'R06F_"&amp;CheckItem&amp;"'!$S$37")&gt;=0,0,1))</t>
  </si>
  <si>
    <t>X=INDIRECT("'R06F_"&amp;CheckItem&amp;"'!$S$37")</t>
  </si>
  <si>
    <t>R06F(1002010,100)&gt;=0</t>
  </si>
  <si>
    <t>X=IF(ISERROR(INDIRECT("'R06F_"&amp;CheckItem&amp;"'!$I$38")),0,IF(INDIRECT("'R06F_"&amp;CheckItem&amp;"'!$I$38")&gt;=0,0,1))</t>
  </si>
  <si>
    <t>X=INDIRECT("'R06F_"&amp;CheckItem&amp;"'!$I$38")</t>
  </si>
  <si>
    <t>R06F(1002010,110)&gt;=0</t>
  </si>
  <si>
    <t>X=IF(ISERROR(INDIRECT("'R06F_"&amp;CheckItem&amp;"'!$J$38")),0,IF(INDIRECT("'R06F_"&amp;CheckItem&amp;"'!$J$38")&gt;=0,0,1))</t>
  </si>
  <si>
    <t>X=INDIRECT("'R06F_"&amp;CheckItem&amp;"'!$J$38")</t>
  </si>
  <si>
    <t>R06F(1002010,120)&gt;=0</t>
  </si>
  <si>
    <t>X=IF(ISERROR(INDIRECT("'R06F_"&amp;CheckItem&amp;"'!$K$38")),0,IF(INDIRECT("'R06F_"&amp;CheckItem&amp;"'!$K$38")&gt;=0,0,1))</t>
  </si>
  <si>
    <t>X=INDIRECT("'R06F_"&amp;CheckItem&amp;"'!$K$38")</t>
  </si>
  <si>
    <t>R06F(1002010,130)&gt;=0</t>
  </si>
  <si>
    <t>X=IF(ISERROR(INDIRECT("'R06F_"&amp;CheckItem&amp;"'!$L$38")),0,IF(INDIRECT("'R06F_"&amp;CheckItem&amp;"'!$L$38")&gt;=0,0,1))</t>
  </si>
  <si>
    <t>X=INDIRECT("'R06F_"&amp;CheckItem&amp;"'!$L$38")</t>
  </si>
  <si>
    <t>R06F(1002010,140)&gt;=0</t>
  </si>
  <si>
    <t>X=IF(ISERROR(INDIRECT("'R06F_"&amp;CheckItem&amp;"'!$M$38")),0,IF(INDIRECT("'R06F_"&amp;CheckItem&amp;"'!$M$38")&gt;=0,0,1))</t>
  </si>
  <si>
    <t>X=INDIRECT("'R06F_"&amp;CheckItem&amp;"'!$M$38")</t>
  </si>
  <si>
    <t>R06F(1002010,150)&gt;=0</t>
  </si>
  <si>
    <t>X=IF(ISERROR(INDIRECT("'R06F_"&amp;CheckItem&amp;"'!$N$38")),0,IF(INDIRECT("'R06F_"&amp;CheckItem&amp;"'!$N$38")&gt;=0,0,1))</t>
  </si>
  <si>
    <t>X=INDIRECT("'R06F_"&amp;CheckItem&amp;"'!$N$38")</t>
  </si>
  <si>
    <t>R06F(1002010,160)&gt;=0</t>
  </si>
  <si>
    <t>X=IF(ISERROR(INDIRECT("'R06F_"&amp;CheckItem&amp;"'!$O$38")),0,IF(INDIRECT("'R06F_"&amp;CheckItem&amp;"'!$O$38")&gt;=0,0,1))</t>
  </si>
  <si>
    <t>X=INDIRECT("'R06F_"&amp;CheckItem&amp;"'!$O$38")</t>
  </si>
  <si>
    <t>R06F(1002010,170)&gt;=0</t>
  </si>
  <si>
    <t>X=IF(ISERROR(INDIRECT("'R06F_"&amp;CheckItem&amp;"'!$P$38")),0,IF(INDIRECT("'R06F_"&amp;CheckItem&amp;"'!$P$38")&gt;=0,0,1))</t>
  </si>
  <si>
    <t>X=INDIRECT("'R06F_"&amp;CheckItem&amp;"'!$P$38")</t>
  </si>
  <si>
    <t>R06F(1002010,180)&gt;=0</t>
  </si>
  <si>
    <t>X=IF(ISERROR(INDIRECT("'R06F_"&amp;CheckItem&amp;"'!$Q$38")),0,IF(INDIRECT("'R06F_"&amp;CheckItem&amp;"'!$Q$38")&gt;=0,0,1))</t>
  </si>
  <si>
    <t>X=INDIRECT("'R06F_"&amp;CheckItem&amp;"'!$Q$38")</t>
  </si>
  <si>
    <t>R06F(1002010,190)&gt;=0</t>
  </si>
  <si>
    <t>X=IF(ISERROR(INDIRECT("'R06F_"&amp;CheckItem&amp;"'!$R$38")),0,IF(INDIRECT("'R06F_"&amp;CheckItem&amp;"'!$R$38")&gt;=0,0,1))</t>
  </si>
  <si>
    <t>X=INDIRECT("'R06F_"&amp;CheckItem&amp;"'!$R$38")</t>
  </si>
  <si>
    <t>R06F(1002010,200)&gt;=0</t>
  </si>
  <si>
    <t>X=IF(ISERROR(INDIRECT("'R06F_"&amp;CheckItem&amp;"'!$S$38")),0,IF(INDIRECT("'R06F_"&amp;CheckItem&amp;"'!$S$38")&gt;=0,0,1))</t>
  </si>
  <si>
    <t>X=INDIRECT("'R06F_"&amp;CheckItem&amp;"'!$S$38")</t>
  </si>
  <si>
    <t>R06F(1002010,210)&gt;=0</t>
  </si>
  <si>
    <t>X=IF(ISERROR(INDIRECT("'R06F_"&amp;CheckItem&amp;"'!$T$38")),0,IF(INDIRECT("'R06F_"&amp;CheckItem&amp;"'!$T$38")&gt;=0,0,1))</t>
  </si>
  <si>
    <t>X=INDIRECT("'R06F_"&amp;CheckItem&amp;"'!$T$38")</t>
  </si>
  <si>
    <t>R06F(1002010,220)&gt;=0</t>
  </si>
  <si>
    <t>X=IF(ISERROR(INDIRECT("'R06F_"&amp;CheckItem&amp;"'!$U$38")),0,IF(INDIRECT("'R06F_"&amp;CheckItem&amp;"'!$U$38")&gt;=0,0,1))</t>
  </si>
  <si>
    <t>X=INDIRECT("'R06F_"&amp;CheckItem&amp;"'!$U$38")</t>
  </si>
  <si>
    <t>R06F(1002010,230)&gt;=0</t>
  </si>
  <si>
    <t>X=IF(ISERROR(INDIRECT("'R06F_"&amp;CheckItem&amp;"'!$V$38")),0,IF(INDIRECT("'R06F_"&amp;CheckItem&amp;"'!$V$38")&gt;=0,0,1))</t>
  </si>
  <si>
    <t>X=INDIRECT("'R06F_"&amp;CheckItem&amp;"'!$V$38")</t>
  </si>
  <si>
    <t>R06F(1002010,240)&gt;=0</t>
  </si>
  <si>
    <t>X=IF(ISERROR(INDIRECT("'R06F_"&amp;CheckItem&amp;"'!$W$38")),0,IF(INDIRECT("'R06F_"&amp;CheckItem&amp;"'!$W$38")&gt;=0,0,1))</t>
  </si>
  <si>
    <t>X=INDIRECT("'R06F_"&amp;CheckItem&amp;"'!$W$38")</t>
  </si>
  <si>
    <t>R06F(1002010,250)&gt;=0</t>
  </si>
  <si>
    <t>X=IF(ISERROR(INDIRECT("'R06F_"&amp;CheckItem&amp;"'!$X$38")),0,IF(INDIRECT("'R06F_"&amp;CheckItem&amp;"'!$X$38")&gt;=0,0,1))</t>
  </si>
  <si>
    <t>X=INDIRECT("'R06F_"&amp;CheckItem&amp;"'!$X$38")</t>
  </si>
  <si>
    <t>R06F(1002010,260)&gt;=0</t>
  </si>
  <si>
    <t>X=IF(ISERROR(INDIRECT("'R06F_"&amp;CheckItem&amp;"'!$Y$38")),0,IF(INDIRECT("'R06F_"&amp;CheckItem&amp;"'!$Y$38")&gt;=0,0,1))</t>
  </si>
  <si>
    <t>X=INDIRECT("'R06F_"&amp;CheckItem&amp;"'!$Y$38")</t>
  </si>
  <si>
    <t>R06F(1002010,270)&gt;=0</t>
  </si>
  <si>
    <t>X=IF(ISERROR(INDIRECT("'R06F_"&amp;CheckItem&amp;"'!$Z$38")),0,IF(INDIRECT("'R06F_"&amp;CheckItem&amp;"'!$Z$38")&gt;=0,0,1))</t>
  </si>
  <si>
    <t>X=INDIRECT("'R06F_"&amp;CheckItem&amp;"'!$Z$38")</t>
  </si>
  <si>
    <t>R06F(1002010,280)&gt;=0</t>
  </si>
  <si>
    <t>X=IF(ISERROR(INDIRECT("'R06F_"&amp;CheckItem&amp;"'!$AA$38")),0,IF(INDIRECT("'R06F_"&amp;CheckItem&amp;"'!$AA$38")&gt;=0,0,1))</t>
  </si>
  <si>
    <t>X=INDIRECT("'R06F_"&amp;CheckItem&amp;"'!$AA$38")</t>
  </si>
  <si>
    <t>R06F(1002010,290)&gt;=0</t>
  </si>
  <si>
    <t>X=IF(ISERROR(INDIRECT("'R06F_"&amp;CheckItem&amp;"'!$AB$38")),0,IF(INDIRECT("'R06F_"&amp;CheckItem&amp;"'!$AB$38")&gt;=0,0,1))</t>
  </si>
  <si>
    <t>X=INDIRECT("'R06F_"&amp;CheckItem&amp;"'!$AB$38")</t>
  </si>
  <si>
    <t>R06F(1002010,300)&gt;=0</t>
  </si>
  <si>
    <t>X=IF(ISERROR(INDIRECT("'R06F_"&amp;CheckItem&amp;"'!$AC$38")),0,IF(INDIRECT("'R06F_"&amp;CheckItem&amp;"'!$AC$38")&gt;=0,0,1))</t>
  </si>
  <si>
    <t>X=INDIRECT("'R06F_"&amp;CheckItem&amp;"'!$AC$38")</t>
  </si>
  <si>
    <t>R06F(1002010,310)&gt;=0</t>
  </si>
  <si>
    <t>X=IF(ISERROR(INDIRECT("'R06F_"&amp;CheckItem&amp;"'!$AD$38")),0,IF(INDIRECT("'R06F_"&amp;CheckItem&amp;"'!$AD$38")&gt;=0,0,1))</t>
  </si>
  <si>
    <t>X=INDIRECT("'R06F_"&amp;CheckItem&amp;"'!$AD$38")</t>
  </si>
  <si>
    <t>R06F(1002015,100)&gt;=0</t>
  </si>
  <si>
    <t>X=IF(ISERROR(INDIRECT("'R06F_"&amp;CheckItem&amp;"'!$I$39")),0,IF(INDIRECT("'R06F_"&amp;CheckItem&amp;"'!$I$39")&gt;=0,0,1))</t>
  </si>
  <si>
    <t>X=INDIRECT("'R06F_"&amp;CheckItem&amp;"'!$I$39")</t>
  </si>
  <si>
    <t>R06F(1002015,110)&gt;=0</t>
  </si>
  <si>
    <t>X=IF(ISERROR(INDIRECT("'R06F_"&amp;CheckItem&amp;"'!$J$39")),0,IF(INDIRECT("'R06F_"&amp;CheckItem&amp;"'!$J$39")&gt;=0,0,1))</t>
  </si>
  <si>
    <t>X=INDIRECT("'R06F_"&amp;CheckItem&amp;"'!$J$39")</t>
  </si>
  <si>
    <t>R06F(1002015,120)&gt;=0</t>
  </si>
  <si>
    <t>X=IF(ISERROR(INDIRECT("'R06F_"&amp;CheckItem&amp;"'!$K$39")),0,IF(INDIRECT("'R06F_"&amp;CheckItem&amp;"'!$K$39")&gt;=0,0,1))</t>
  </si>
  <si>
    <t>X=INDIRECT("'R06F_"&amp;CheckItem&amp;"'!$K$39")</t>
  </si>
  <si>
    <t>R06F(1002015,130)&gt;=0</t>
  </si>
  <si>
    <t>X=IF(ISERROR(INDIRECT("'R06F_"&amp;CheckItem&amp;"'!$L$39")),0,IF(INDIRECT("'R06F_"&amp;CheckItem&amp;"'!$L$39")&gt;=0,0,1))</t>
  </si>
  <si>
    <t>X=INDIRECT("'R06F_"&amp;CheckItem&amp;"'!$L$39")</t>
  </si>
  <si>
    <t>R06F(1002015,140)&gt;=0</t>
  </si>
  <si>
    <t>X=IF(ISERROR(INDIRECT("'R06F_"&amp;CheckItem&amp;"'!$M$39")),0,IF(INDIRECT("'R06F_"&amp;CheckItem&amp;"'!$M$39")&gt;=0,0,1))</t>
  </si>
  <si>
    <t>X=INDIRECT("'R06F_"&amp;CheckItem&amp;"'!$M$39")</t>
  </si>
  <si>
    <t>R06F(1002015,150)&gt;=0</t>
  </si>
  <si>
    <t>X=IF(ISERROR(INDIRECT("'R06F_"&amp;CheckItem&amp;"'!$N$39")),0,IF(INDIRECT("'R06F_"&amp;CheckItem&amp;"'!$N$39")&gt;=0,0,1))</t>
  </si>
  <si>
    <t>X=INDIRECT("'R06F_"&amp;CheckItem&amp;"'!$N$39")</t>
  </si>
  <si>
    <t>R06F(1002015,160)&gt;=0</t>
  </si>
  <si>
    <t>X=IF(ISERROR(INDIRECT("'R06F_"&amp;CheckItem&amp;"'!$O$39")),0,IF(INDIRECT("'R06F_"&amp;CheckItem&amp;"'!$O$39")&gt;=0,0,1))</t>
  </si>
  <si>
    <t>X=INDIRECT("'R06F_"&amp;CheckItem&amp;"'!$O$39")</t>
  </si>
  <si>
    <t>R06F(1002015,170)&gt;=0</t>
  </si>
  <si>
    <t>X=IF(ISERROR(INDIRECT("'R06F_"&amp;CheckItem&amp;"'!$P$39")),0,IF(INDIRECT("'R06F_"&amp;CheckItem&amp;"'!$P$39")&gt;=0,0,1))</t>
  </si>
  <si>
    <t>X=INDIRECT("'R06F_"&amp;CheckItem&amp;"'!$P$39")</t>
  </si>
  <si>
    <t>R06F(1002015,180)&gt;=0</t>
  </si>
  <si>
    <t>X=IF(ISERROR(INDIRECT("'R06F_"&amp;CheckItem&amp;"'!$Q$39")),0,IF(INDIRECT("'R06F_"&amp;CheckItem&amp;"'!$Q$39")&gt;=0,0,1))</t>
  </si>
  <si>
    <t>X=INDIRECT("'R06F_"&amp;CheckItem&amp;"'!$Q$39")</t>
  </si>
  <si>
    <t>R06F(1002015,190)&gt;=0</t>
  </si>
  <si>
    <t>X=IF(ISERROR(INDIRECT("'R06F_"&amp;CheckItem&amp;"'!$R$39")),0,IF(INDIRECT("'R06F_"&amp;CheckItem&amp;"'!$R$39")&gt;=0,0,1))</t>
  </si>
  <si>
    <t>X=INDIRECT("'R06F_"&amp;CheckItem&amp;"'!$R$39")</t>
  </si>
  <si>
    <t>R06F(1002015,200)&gt;=0</t>
  </si>
  <si>
    <t>X=IF(ISERROR(INDIRECT("'R06F_"&amp;CheckItem&amp;"'!$S$39")),0,IF(INDIRECT("'R06F_"&amp;CheckItem&amp;"'!$S$39")&gt;=0,0,1))</t>
  </si>
  <si>
    <t>X=INDIRECT("'R06F_"&amp;CheckItem&amp;"'!$S$39")</t>
  </si>
  <si>
    <t>R06F(1002015,210)&gt;=0</t>
  </si>
  <si>
    <t>X=IF(ISERROR(INDIRECT("'R06F_"&amp;CheckItem&amp;"'!$T$39")),0,IF(INDIRECT("'R06F_"&amp;CheckItem&amp;"'!$T$39")&gt;=0,0,1))</t>
  </si>
  <si>
    <t>X=INDIRECT("'R06F_"&amp;CheckItem&amp;"'!$T$39")</t>
  </si>
  <si>
    <t>R06F(1002015,220)&gt;=0</t>
  </si>
  <si>
    <t>X=IF(ISERROR(INDIRECT("'R06F_"&amp;CheckItem&amp;"'!$U$39")),0,IF(INDIRECT("'R06F_"&amp;CheckItem&amp;"'!$U$39")&gt;=0,0,1))</t>
  </si>
  <si>
    <t>X=INDIRECT("'R06F_"&amp;CheckItem&amp;"'!$U$39")</t>
  </si>
  <si>
    <t>R06F(1002015,230)&gt;=0</t>
  </si>
  <si>
    <t>X=IF(ISERROR(INDIRECT("'R06F_"&amp;CheckItem&amp;"'!$V$39")),0,IF(INDIRECT("'R06F_"&amp;CheckItem&amp;"'!$V$39")&gt;=0,0,1))</t>
  </si>
  <si>
    <t>X=INDIRECT("'R06F_"&amp;CheckItem&amp;"'!$V$39")</t>
  </si>
  <si>
    <t>R06F(1002015,240)&gt;=0</t>
  </si>
  <si>
    <t>X=IF(ISERROR(INDIRECT("'R06F_"&amp;CheckItem&amp;"'!$W$39")),0,IF(INDIRECT("'R06F_"&amp;CheckItem&amp;"'!$W$39")&gt;=0,0,1))</t>
  </si>
  <si>
    <t>X=INDIRECT("'R06F_"&amp;CheckItem&amp;"'!$W$39")</t>
  </si>
  <si>
    <t>R06F(1002015,250)&gt;=0</t>
  </si>
  <si>
    <t>X=IF(ISERROR(INDIRECT("'R06F_"&amp;CheckItem&amp;"'!$X$39")),0,IF(INDIRECT("'R06F_"&amp;CheckItem&amp;"'!$X$39")&gt;=0,0,1))</t>
  </si>
  <si>
    <t>X=INDIRECT("'R06F_"&amp;CheckItem&amp;"'!$X$39")</t>
  </si>
  <si>
    <t>R06F(1002015,260)&gt;=0</t>
  </si>
  <si>
    <t>X=IF(ISERROR(INDIRECT("'R06F_"&amp;CheckItem&amp;"'!$Y$39")),0,IF(INDIRECT("'R06F_"&amp;CheckItem&amp;"'!$Y$39")&gt;=0,0,1))</t>
  </si>
  <si>
    <t>X=INDIRECT("'R06F_"&amp;CheckItem&amp;"'!$Y$39")</t>
  </si>
  <si>
    <t>R06F(1002015,270)&gt;=0</t>
  </si>
  <si>
    <t>X=IF(ISERROR(INDIRECT("'R06F_"&amp;CheckItem&amp;"'!$Z$39")),0,IF(INDIRECT("'R06F_"&amp;CheckItem&amp;"'!$Z$39")&gt;=0,0,1))</t>
  </si>
  <si>
    <t>X=INDIRECT("'R06F_"&amp;CheckItem&amp;"'!$Z$39")</t>
  </si>
  <si>
    <t>R06F(1002015,280)&gt;=0</t>
  </si>
  <si>
    <t>X=IF(ISERROR(INDIRECT("'R06F_"&amp;CheckItem&amp;"'!$AA$39")),0,IF(INDIRECT("'R06F_"&amp;CheckItem&amp;"'!$AA$39")&gt;=0,0,1))</t>
  </si>
  <si>
    <t>X=INDIRECT("'R06F_"&amp;CheckItem&amp;"'!$AA$39")</t>
  </si>
  <si>
    <t>R06F(1002015,290)&gt;=0</t>
  </si>
  <si>
    <t>X=IF(ISERROR(INDIRECT("'R06F_"&amp;CheckItem&amp;"'!$AB$39")),0,IF(INDIRECT("'R06F_"&amp;CheckItem&amp;"'!$AB$39")&gt;=0,0,1))</t>
  </si>
  <si>
    <t>X=INDIRECT("'R06F_"&amp;CheckItem&amp;"'!$AB$39")</t>
  </si>
  <si>
    <t>R06F(1002015,300)&gt;=0</t>
  </si>
  <si>
    <t>X=IF(ISERROR(INDIRECT("'R06F_"&amp;CheckItem&amp;"'!$AC$39")),0,IF(INDIRECT("'R06F_"&amp;CheckItem&amp;"'!$AC$39")&gt;=0,0,1))</t>
  </si>
  <si>
    <t>X=INDIRECT("'R06F_"&amp;CheckItem&amp;"'!$AC$39")</t>
  </si>
  <si>
    <t>R06F(1002015,310)&gt;=0</t>
  </si>
  <si>
    <t>X=IF(ISERROR(INDIRECT("'R06F_"&amp;CheckItem&amp;"'!$AD$39")),0,IF(INDIRECT("'R06F_"&amp;CheckItem&amp;"'!$AD$39")&gt;=0,0,1))</t>
  </si>
  <si>
    <t>X=INDIRECT("'R06F_"&amp;CheckItem&amp;"'!$AD$39")</t>
  </si>
  <si>
    <t>R06F(1002020,100)&gt;=0</t>
  </si>
  <si>
    <t>X=IF(ISERROR(INDIRECT("'R06F_"&amp;CheckItem&amp;"'!$I$40")),0,IF(INDIRECT("'R06F_"&amp;CheckItem&amp;"'!$I$40")&gt;=0,0,1))</t>
  </si>
  <si>
    <t>X=INDIRECT("'R06F_"&amp;CheckItem&amp;"'!$I$40")</t>
  </si>
  <si>
    <t>R06F(1002020,110)&gt;=0</t>
  </si>
  <si>
    <t>X=IF(ISERROR(INDIRECT("'R06F_"&amp;CheckItem&amp;"'!$J$40")),0,IF(INDIRECT("'R06F_"&amp;CheckItem&amp;"'!$J$40")&gt;=0,0,1))</t>
  </si>
  <si>
    <t>X=INDIRECT("'R06F_"&amp;CheckItem&amp;"'!$J$40")</t>
  </si>
  <si>
    <t>R06F(1002020,120)&gt;=0</t>
  </si>
  <si>
    <t>X=IF(ISERROR(INDIRECT("'R06F_"&amp;CheckItem&amp;"'!$K$40")),0,IF(INDIRECT("'R06F_"&amp;CheckItem&amp;"'!$K$40")&gt;=0,0,1))</t>
  </si>
  <si>
    <t>X=INDIRECT("'R06F_"&amp;CheckItem&amp;"'!$K$40")</t>
  </si>
  <si>
    <t>R06F(1002020,130)&gt;=0</t>
  </si>
  <si>
    <t>X=IF(ISERROR(INDIRECT("'R06F_"&amp;CheckItem&amp;"'!$L$40")),0,IF(INDIRECT("'R06F_"&amp;CheckItem&amp;"'!$L$40")&gt;=0,0,1))</t>
  </si>
  <si>
    <t>X=INDIRECT("'R06F_"&amp;CheckItem&amp;"'!$L$40")</t>
  </si>
  <si>
    <t>R06F(1002020,140)&gt;=0</t>
  </si>
  <si>
    <t>X=IF(ISERROR(INDIRECT("'R06F_"&amp;CheckItem&amp;"'!$M$40")),0,IF(INDIRECT("'R06F_"&amp;CheckItem&amp;"'!$M$40")&gt;=0,0,1))</t>
  </si>
  <si>
    <t>X=INDIRECT("'R06F_"&amp;CheckItem&amp;"'!$M$40")</t>
  </si>
  <si>
    <t>R06F(1002020,150)&gt;=0</t>
  </si>
  <si>
    <t>X=IF(ISERROR(INDIRECT("'R06F_"&amp;CheckItem&amp;"'!$N$40")),0,IF(INDIRECT("'R06F_"&amp;CheckItem&amp;"'!$N$40")&gt;=0,0,1))</t>
  </si>
  <si>
    <t>X=INDIRECT("'R06F_"&amp;CheckItem&amp;"'!$N$40")</t>
  </si>
  <si>
    <t>R06F(1002020,160)&gt;=0</t>
  </si>
  <si>
    <t>X=IF(ISERROR(INDIRECT("'R06F_"&amp;CheckItem&amp;"'!$O$40")),0,IF(INDIRECT("'R06F_"&amp;CheckItem&amp;"'!$O$40")&gt;=0,0,1))</t>
  </si>
  <si>
    <t>X=INDIRECT("'R06F_"&amp;CheckItem&amp;"'!$O$40")</t>
  </si>
  <si>
    <t>R06F(1002020,170)&gt;=0</t>
  </si>
  <si>
    <t>X=IF(ISERROR(INDIRECT("'R06F_"&amp;CheckItem&amp;"'!$P$40")),0,IF(INDIRECT("'R06F_"&amp;CheckItem&amp;"'!$P$40")&gt;=0,0,1))</t>
  </si>
  <si>
    <t>X=INDIRECT("'R06F_"&amp;CheckItem&amp;"'!$P$40")</t>
  </si>
  <si>
    <t>R06F(1002020,180)&gt;=0</t>
  </si>
  <si>
    <t>X=IF(ISERROR(INDIRECT("'R06F_"&amp;CheckItem&amp;"'!$Q$40")),0,IF(INDIRECT("'R06F_"&amp;CheckItem&amp;"'!$Q$40")&gt;=0,0,1))</t>
  </si>
  <si>
    <t>X=INDIRECT("'R06F_"&amp;CheckItem&amp;"'!$Q$40")</t>
  </si>
  <si>
    <t>R06F(1002020,190)&gt;=0</t>
  </si>
  <si>
    <t>X=IF(ISERROR(INDIRECT("'R06F_"&amp;CheckItem&amp;"'!$R$40")),0,IF(INDIRECT("'R06F_"&amp;CheckItem&amp;"'!$R$40")&gt;=0,0,1))</t>
  </si>
  <si>
    <t>X=INDIRECT("'R06F_"&amp;CheckItem&amp;"'!$R$40")</t>
  </si>
  <si>
    <t>R06F(1002020,200)&gt;=0</t>
  </si>
  <si>
    <t>X=IF(ISERROR(INDIRECT("'R06F_"&amp;CheckItem&amp;"'!$S$40")),0,IF(INDIRECT("'R06F_"&amp;CheckItem&amp;"'!$S$40")&gt;=0,0,1))</t>
  </si>
  <si>
    <t>X=INDIRECT("'R06F_"&amp;CheckItem&amp;"'!$S$40")</t>
  </si>
  <si>
    <t>R06F(1002020,210)&gt;=0</t>
  </si>
  <si>
    <t>X=IF(ISERROR(INDIRECT("'R06F_"&amp;CheckItem&amp;"'!$T$40")),0,IF(INDIRECT("'R06F_"&amp;CheckItem&amp;"'!$T$40")&gt;=0,0,1))</t>
  </si>
  <si>
    <t>X=INDIRECT("'R06F_"&amp;CheckItem&amp;"'!$T$40")</t>
  </si>
  <si>
    <t>R06F(1002020,220)&gt;=0</t>
  </si>
  <si>
    <t>X=IF(ISERROR(INDIRECT("'R06F_"&amp;CheckItem&amp;"'!$U$40")),0,IF(INDIRECT("'R06F_"&amp;CheckItem&amp;"'!$U$40")&gt;=0,0,1))</t>
  </si>
  <si>
    <t>X=INDIRECT("'R06F_"&amp;CheckItem&amp;"'!$U$40")</t>
  </si>
  <si>
    <t>R06F(1002020,230)&gt;=0</t>
  </si>
  <si>
    <t>X=IF(ISERROR(INDIRECT("'R06F_"&amp;CheckItem&amp;"'!$V$40")),0,IF(INDIRECT("'R06F_"&amp;CheckItem&amp;"'!$V$40")&gt;=0,0,1))</t>
  </si>
  <si>
    <t>X=INDIRECT("'R06F_"&amp;CheckItem&amp;"'!$V$40")</t>
  </si>
  <si>
    <t>R06F(1002020,240)&gt;=0</t>
  </si>
  <si>
    <t>X=IF(ISERROR(INDIRECT("'R06F_"&amp;CheckItem&amp;"'!$W$40")),0,IF(INDIRECT("'R06F_"&amp;CheckItem&amp;"'!$W$40")&gt;=0,0,1))</t>
  </si>
  <si>
    <t>X=INDIRECT("'R06F_"&amp;CheckItem&amp;"'!$W$40")</t>
  </si>
  <si>
    <t>R06F(1002020,250)&gt;=0</t>
  </si>
  <si>
    <t>X=IF(ISERROR(INDIRECT("'R06F_"&amp;CheckItem&amp;"'!$X$40")),0,IF(INDIRECT("'R06F_"&amp;CheckItem&amp;"'!$X$40")&gt;=0,0,1))</t>
  </si>
  <si>
    <t>X=INDIRECT("'R06F_"&amp;CheckItem&amp;"'!$X$40")</t>
  </si>
  <si>
    <t>R06F(1002020,260)&gt;=0</t>
  </si>
  <si>
    <t>X=IF(ISERROR(INDIRECT("'R06F_"&amp;CheckItem&amp;"'!$Y$40")),0,IF(INDIRECT("'R06F_"&amp;CheckItem&amp;"'!$Y$40")&gt;=0,0,1))</t>
  </si>
  <si>
    <t>X=INDIRECT("'R06F_"&amp;CheckItem&amp;"'!$Y$40")</t>
  </si>
  <si>
    <t>R06F(1002020,270)&gt;=0</t>
  </si>
  <si>
    <t>X=IF(ISERROR(INDIRECT("'R06F_"&amp;CheckItem&amp;"'!$Z$40")),0,IF(INDIRECT("'R06F_"&amp;CheckItem&amp;"'!$Z$40")&gt;=0,0,1))</t>
  </si>
  <si>
    <t>X=INDIRECT("'R06F_"&amp;CheckItem&amp;"'!$Z$40")</t>
  </si>
  <si>
    <t>R06F(1002020,280)&gt;=0</t>
  </si>
  <si>
    <t>X=IF(ISERROR(INDIRECT("'R06F_"&amp;CheckItem&amp;"'!$AA$40")),0,IF(INDIRECT("'R06F_"&amp;CheckItem&amp;"'!$AA$40")&gt;=0,0,1))</t>
  </si>
  <si>
    <t>X=INDIRECT("'R06F_"&amp;CheckItem&amp;"'!$AA$40")</t>
  </si>
  <si>
    <t>R06F(1002020,290)&gt;=0</t>
  </si>
  <si>
    <t>X=IF(ISERROR(INDIRECT("'R06F_"&amp;CheckItem&amp;"'!$AB$40")),0,IF(INDIRECT("'R06F_"&amp;CheckItem&amp;"'!$AB$40")&gt;=0,0,1))</t>
  </si>
  <si>
    <t>X=INDIRECT("'R06F_"&amp;CheckItem&amp;"'!$AB$40")</t>
  </si>
  <si>
    <t>R06F(1002020,300)&gt;=0</t>
  </si>
  <si>
    <t>X=IF(ISERROR(INDIRECT("'R06F_"&amp;CheckItem&amp;"'!$AC$40")),0,IF(INDIRECT("'R06F_"&amp;CheckItem&amp;"'!$AC$40")&gt;=0,0,1))</t>
  </si>
  <si>
    <t>X=INDIRECT("'R06F_"&amp;CheckItem&amp;"'!$AC$40")</t>
  </si>
  <si>
    <t>R06F(1002020,310)&gt;=0</t>
  </si>
  <si>
    <t>X=IF(ISERROR(INDIRECT("'R06F_"&amp;CheckItem&amp;"'!$AD$40")),0,IF(INDIRECT("'R06F_"&amp;CheckItem&amp;"'!$AD$40")&gt;=0,0,1))</t>
  </si>
  <si>
    <t>X=INDIRECT("'R06F_"&amp;CheckItem&amp;"'!$AD$40")</t>
  </si>
  <si>
    <t>R06F(1003005,100)&gt;=0</t>
  </si>
  <si>
    <t>X=IF(ISERROR(INDIRECT("'R06F_"&amp;CheckItem&amp;"'!$I$42")),0,IF(INDIRECT("'R06F_"&amp;CheckItem&amp;"'!$I$42")&gt;=0,0,1))</t>
  </si>
  <si>
    <t>X=INDIRECT("'R06F_"&amp;CheckItem&amp;"'!$I$42")</t>
  </si>
  <si>
    <t>R06F(1003005,200)&gt;=0</t>
  </si>
  <si>
    <t>X=IF(ISERROR(INDIRECT("'R06F_"&amp;CheckItem&amp;"'!$S$42")),0,IF(INDIRECT("'R06F_"&amp;CheckItem&amp;"'!$S$42")&gt;=0,0,1))</t>
  </si>
  <si>
    <t>X=INDIRECT("'R06F_"&amp;CheckItem&amp;"'!$S$42")</t>
  </si>
  <si>
    <t>R06F(1003010,100)&gt;=0</t>
  </si>
  <si>
    <t>X=IF(ISERROR(INDIRECT("'R06F_"&amp;CheckItem&amp;"'!$I$43")),0,IF(INDIRECT("'R06F_"&amp;CheckItem&amp;"'!$I$43")&gt;=0,0,1))</t>
  </si>
  <si>
    <t>X=INDIRECT("'R06F_"&amp;CheckItem&amp;"'!$I$43")</t>
  </si>
  <si>
    <t>R06F(1003010,110)&gt;=0</t>
  </si>
  <si>
    <t>X=IF(ISERROR(INDIRECT("'R06F_"&amp;CheckItem&amp;"'!$J$43")),0,IF(INDIRECT("'R06F_"&amp;CheckItem&amp;"'!$J$43")&gt;=0,0,1))</t>
  </si>
  <si>
    <t>X=INDIRECT("'R06F_"&amp;CheckItem&amp;"'!$J$43")</t>
  </si>
  <si>
    <t>R06F(1003010,120)&gt;=0</t>
  </si>
  <si>
    <t>X=IF(ISERROR(INDIRECT("'R06F_"&amp;CheckItem&amp;"'!$K$43")),0,IF(INDIRECT("'R06F_"&amp;CheckItem&amp;"'!$K$43")&gt;=0,0,1))</t>
  </si>
  <si>
    <t>X=INDIRECT("'R06F_"&amp;CheckItem&amp;"'!$K$43")</t>
  </si>
  <si>
    <t>R06F(1003010,130)&gt;=0</t>
  </si>
  <si>
    <t>X=IF(ISERROR(INDIRECT("'R06F_"&amp;CheckItem&amp;"'!$L$43")),0,IF(INDIRECT("'R06F_"&amp;CheckItem&amp;"'!$L$43")&gt;=0,0,1))</t>
  </si>
  <si>
    <t>X=INDIRECT("'R06F_"&amp;CheckItem&amp;"'!$L$43")</t>
  </si>
  <si>
    <t>R06F(1003010,140)&gt;=0</t>
  </si>
  <si>
    <t>X=IF(ISERROR(INDIRECT("'R06F_"&amp;CheckItem&amp;"'!$M$43")),0,IF(INDIRECT("'R06F_"&amp;CheckItem&amp;"'!$M$43")&gt;=0,0,1))</t>
  </si>
  <si>
    <t>X=INDIRECT("'R06F_"&amp;CheckItem&amp;"'!$M$43")</t>
  </si>
  <si>
    <t>R06F(1003010,150)&gt;=0</t>
  </si>
  <si>
    <t>X=IF(ISERROR(INDIRECT("'R06F_"&amp;CheckItem&amp;"'!$N$43")),0,IF(INDIRECT("'R06F_"&amp;CheckItem&amp;"'!$N$43")&gt;=0,0,1))</t>
  </si>
  <si>
    <t>X=INDIRECT("'R06F_"&amp;CheckItem&amp;"'!$N$43")</t>
  </si>
  <si>
    <t>R06F(1003010,160)&gt;=0</t>
  </si>
  <si>
    <t>X=IF(ISERROR(INDIRECT("'R06F_"&amp;CheckItem&amp;"'!$O$43")),0,IF(INDIRECT("'R06F_"&amp;CheckItem&amp;"'!$O$43")&gt;=0,0,1))</t>
  </si>
  <si>
    <t>X=INDIRECT("'R06F_"&amp;CheckItem&amp;"'!$O$43")</t>
  </si>
  <si>
    <t>R06F(1003010,170)&gt;=0</t>
  </si>
  <si>
    <t>X=IF(ISERROR(INDIRECT("'R06F_"&amp;CheckItem&amp;"'!$P$43")),0,IF(INDIRECT("'R06F_"&amp;CheckItem&amp;"'!$P$43")&gt;=0,0,1))</t>
  </si>
  <si>
    <t>X=INDIRECT("'R06F_"&amp;CheckItem&amp;"'!$P$43")</t>
  </si>
  <si>
    <t>R06F(1003010,180)&gt;=0</t>
  </si>
  <si>
    <t>X=IF(ISERROR(INDIRECT("'R06F_"&amp;CheckItem&amp;"'!$Q$43")),0,IF(INDIRECT("'R06F_"&amp;CheckItem&amp;"'!$Q$43")&gt;=0,0,1))</t>
  </si>
  <si>
    <t>X=INDIRECT("'R06F_"&amp;CheckItem&amp;"'!$Q$43")</t>
  </si>
  <si>
    <t>R06F(1003010,190)&gt;=0</t>
  </si>
  <si>
    <t>X=IF(ISERROR(INDIRECT("'R06F_"&amp;CheckItem&amp;"'!$R$43")),0,IF(INDIRECT("'R06F_"&amp;CheckItem&amp;"'!$R$43")&gt;=0,0,1))</t>
  </si>
  <si>
    <t>X=INDIRECT("'R06F_"&amp;CheckItem&amp;"'!$R$43")</t>
  </si>
  <si>
    <t>R06F(1003010,200)&gt;=0</t>
  </si>
  <si>
    <t>X=IF(ISERROR(INDIRECT("'R06F_"&amp;CheckItem&amp;"'!$S$43")),0,IF(INDIRECT("'R06F_"&amp;CheckItem&amp;"'!$S$43")&gt;=0,0,1))</t>
  </si>
  <si>
    <t>X=INDIRECT("'R06F_"&amp;CheckItem&amp;"'!$S$43")</t>
  </si>
  <si>
    <t>R06F(1003010,210)&gt;=0</t>
  </si>
  <si>
    <t>X=IF(ISERROR(INDIRECT("'R06F_"&amp;CheckItem&amp;"'!$T$43")),0,IF(INDIRECT("'R06F_"&amp;CheckItem&amp;"'!$T$43")&gt;=0,0,1))</t>
  </si>
  <si>
    <t>X=INDIRECT("'R06F_"&amp;CheckItem&amp;"'!$T$43")</t>
  </si>
  <si>
    <t>R06F(1003010,220)&gt;=0</t>
  </si>
  <si>
    <t>X=IF(ISERROR(INDIRECT("'R06F_"&amp;CheckItem&amp;"'!$U$43")),0,IF(INDIRECT("'R06F_"&amp;CheckItem&amp;"'!$U$43")&gt;=0,0,1))</t>
  </si>
  <si>
    <t>X=INDIRECT("'R06F_"&amp;CheckItem&amp;"'!$U$43")</t>
  </si>
  <si>
    <t>R06F(1003010,230)&gt;=0</t>
  </si>
  <si>
    <t>X=IF(ISERROR(INDIRECT("'R06F_"&amp;CheckItem&amp;"'!$V$43")),0,IF(INDIRECT("'R06F_"&amp;CheckItem&amp;"'!$V$43")&gt;=0,0,1))</t>
  </si>
  <si>
    <t>X=INDIRECT("'R06F_"&amp;CheckItem&amp;"'!$V$43")</t>
  </si>
  <si>
    <t>R06F(1003010,240)&gt;=0</t>
  </si>
  <si>
    <t>X=IF(ISERROR(INDIRECT("'R06F_"&amp;CheckItem&amp;"'!$W$43")),0,IF(INDIRECT("'R06F_"&amp;CheckItem&amp;"'!$W$43")&gt;=0,0,1))</t>
  </si>
  <si>
    <t>X=INDIRECT("'R06F_"&amp;CheckItem&amp;"'!$W$43")</t>
  </si>
  <si>
    <t>R06F(1003010,250)&gt;=0</t>
  </si>
  <si>
    <t>X=IF(ISERROR(INDIRECT("'R06F_"&amp;CheckItem&amp;"'!$X$43")),0,IF(INDIRECT("'R06F_"&amp;CheckItem&amp;"'!$X$43")&gt;=0,0,1))</t>
  </si>
  <si>
    <t>X=INDIRECT("'R06F_"&amp;CheckItem&amp;"'!$X$43")</t>
  </si>
  <si>
    <t>R06F(1003010,260)&gt;=0</t>
  </si>
  <si>
    <t>X=IF(ISERROR(INDIRECT("'R06F_"&amp;CheckItem&amp;"'!$Y$43")),0,IF(INDIRECT("'R06F_"&amp;CheckItem&amp;"'!$Y$43")&gt;=0,0,1))</t>
  </si>
  <si>
    <t>X=INDIRECT("'R06F_"&amp;CheckItem&amp;"'!$Y$43")</t>
  </si>
  <si>
    <t>R06F(1003010,270)&gt;=0</t>
  </si>
  <si>
    <t>X=IF(ISERROR(INDIRECT("'R06F_"&amp;CheckItem&amp;"'!$Z$43")),0,IF(INDIRECT("'R06F_"&amp;CheckItem&amp;"'!$Z$43")&gt;=0,0,1))</t>
  </si>
  <si>
    <t>X=INDIRECT("'R06F_"&amp;CheckItem&amp;"'!$Z$43")</t>
  </si>
  <si>
    <t>R06F(1003010,280)&gt;=0</t>
  </si>
  <si>
    <t>X=IF(ISERROR(INDIRECT("'R06F_"&amp;CheckItem&amp;"'!$AA$43")),0,IF(INDIRECT("'R06F_"&amp;CheckItem&amp;"'!$AA$43")&gt;=0,0,1))</t>
  </si>
  <si>
    <t>X=INDIRECT("'R06F_"&amp;CheckItem&amp;"'!$AA$43")</t>
  </si>
  <si>
    <t>R06F(1003010,290)&gt;=0</t>
  </si>
  <si>
    <t>X=IF(ISERROR(INDIRECT("'R06F_"&amp;CheckItem&amp;"'!$AB$43")),0,IF(INDIRECT("'R06F_"&amp;CheckItem&amp;"'!$AB$43")&gt;=0,0,1))</t>
  </si>
  <si>
    <t>X=INDIRECT("'R06F_"&amp;CheckItem&amp;"'!$AB$43")</t>
  </si>
  <si>
    <t>R06F(1003010,300)&gt;=0</t>
  </si>
  <si>
    <t>X=IF(ISERROR(INDIRECT("'R06F_"&amp;CheckItem&amp;"'!$AC$43")),0,IF(INDIRECT("'R06F_"&amp;CheckItem&amp;"'!$AC$43")&gt;=0,0,1))</t>
  </si>
  <si>
    <t>X=INDIRECT("'R06F_"&amp;CheckItem&amp;"'!$AC$43")</t>
  </si>
  <si>
    <t>R06F(1003010,310)&gt;=0</t>
  </si>
  <si>
    <t>X=IF(ISERROR(INDIRECT("'R06F_"&amp;CheckItem&amp;"'!$AD$43")),0,IF(INDIRECT("'R06F_"&amp;CheckItem&amp;"'!$AD$43")&gt;=0,0,1))</t>
  </si>
  <si>
    <t>X=INDIRECT("'R06F_"&amp;CheckItem&amp;"'!$AD$43")</t>
  </si>
  <si>
    <t>R06F(1003015,100)&gt;=0</t>
  </si>
  <si>
    <t>X=IF(ISERROR(INDIRECT("'R06F_"&amp;CheckItem&amp;"'!$I$44")),0,IF(INDIRECT("'R06F_"&amp;CheckItem&amp;"'!$I$44")&gt;=0,0,1))</t>
  </si>
  <si>
    <t>X=INDIRECT("'R06F_"&amp;CheckItem&amp;"'!$I$44")</t>
  </si>
  <si>
    <t>R06F(1003015,110)&gt;=0</t>
  </si>
  <si>
    <t>X=IF(ISERROR(INDIRECT("'R06F_"&amp;CheckItem&amp;"'!$J$44")),0,IF(INDIRECT("'R06F_"&amp;CheckItem&amp;"'!$J$44")&gt;=0,0,1))</t>
  </si>
  <si>
    <t>X=INDIRECT("'R06F_"&amp;CheckItem&amp;"'!$J$44")</t>
  </si>
  <si>
    <t>R06F(1003015,120)&gt;=0</t>
  </si>
  <si>
    <t>X=IF(ISERROR(INDIRECT("'R06F_"&amp;CheckItem&amp;"'!$K$44")),0,IF(INDIRECT("'R06F_"&amp;CheckItem&amp;"'!$K$44")&gt;=0,0,1))</t>
  </si>
  <si>
    <t>X=INDIRECT("'R06F_"&amp;CheckItem&amp;"'!$K$44")</t>
  </si>
  <si>
    <t>R06F(1003015,130)&gt;=0</t>
  </si>
  <si>
    <t>X=IF(ISERROR(INDIRECT("'R06F_"&amp;CheckItem&amp;"'!$L$44")),0,IF(INDIRECT("'R06F_"&amp;CheckItem&amp;"'!$L$44")&gt;=0,0,1))</t>
  </si>
  <si>
    <t>X=INDIRECT("'R06F_"&amp;CheckItem&amp;"'!$L$44")</t>
  </si>
  <si>
    <t>R06F(1003015,140)&gt;=0</t>
  </si>
  <si>
    <t>X=IF(ISERROR(INDIRECT("'R06F_"&amp;CheckItem&amp;"'!$M$44")),0,IF(INDIRECT("'R06F_"&amp;CheckItem&amp;"'!$M$44")&gt;=0,0,1))</t>
  </si>
  <si>
    <t>X=INDIRECT("'R06F_"&amp;CheckItem&amp;"'!$M$44")</t>
  </si>
  <si>
    <t>R06F(1003015,150)&gt;=0</t>
  </si>
  <si>
    <t>X=IF(ISERROR(INDIRECT("'R06F_"&amp;CheckItem&amp;"'!$N$44")),0,IF(INDIRECT("'R06F_"&amp;CheckItem&amp;"'!$N$44")&gt;=0,0,1))</t>
  </si>
  <si>
    <t>X=INDIRECT("'R06F_"&amp;CheckItem&amp;"'!$N$44")</t>
  </si>
  <si>
    <t>R06F(1003015,160)&gt;=0</t>
  </si>
  <si>
    <t>X=IF(ISERROR(INDIRECT("'R06F_"&amp;CheckItem&amp;"'!$O$44")),0,IF(INDIRECT("'R06F_"&amp;CheckItem&amp;"'!$O$44")&gt;=0,0,1))</t>
  </si>
  <si>
    <t>X=INDIRECT("'R06F_"&amp;CheckItem&amp;"'!$O$44")</t>
  </si>
  <si>
    <t>R06F(1003015,170)&gt;=0</t>
  </si>
  <si>
    <t>X=IF(ISERROR(INDIRECT("'R06F_"&amp;CheckItem&amp;"'!$P$44")),0,IF(INDIRECT("'R06F_"&amp;CheckItem&amp;"'!$P$44")&gt;=0,0,1))</t>
  </si>
  <si>
    <t>X=INDIRECT("'R06F_"&amp;CheckItem&amp;"'!$P$44")</t>
  </si>
  <si>
    <t>R06F(1003015,180)&gt;=0</t>
  </si>
  <si>
    <t>X=IF(ISERROR(INDIRECT("'R06F_"&amp;CheckItem&amp;"'!$Q$44")),0,IF(INDIRECT("'R06F_"&amp;CheckItem&amp;"'!$Q$44")&gt;=0,0,1))</t>
  </si>
  <si>
    <t>X=INDIRECT("'R06F_"&amp;CheckItem&amp;"'!$Q$44")</t>
  </si>
  <si>
    <t>R06F(1003015,190)&gt;=0</t>
  </si>
  <si>
    <t>X=IF(ISERROR(INDIRECT("'R06F_"&amp;CheckItem&amp;"'!$R$44")),0,IF(INDIRECT("'R06F_"&amp;CheckItem&amp;"'!$R$44")&gt;=0,0,1))</t>
  </si>
  <si>
    <t>X=INDIRECT("'R06F_"&amp;CheckItem&amp;"'!$R$44")</t>
  </si>
  <si>
    <t>R06F(1003015,200)&gt;=0</t>
  </si>
  <si>
    <t>X=IF(ISERROR(INDIRECT("'R06F_"&amp;CheckItem&amp;"'!$S$44")),0,IF(INDIRECT("'R06F_"&amp;CheckItem&amp;"'!$S$44")&gt;=0,0,1))</t>
  </si>
  <si>
    <t>X=INDIRECT("'R06F_"&amp;CheckItem&amp;"'!$S$44")</t>
  </si>
  <si>
    <t>R06F(1003015,210)&gt;=0</t>
  </si>
  <si>
    <t>X=IF(ISERROR(INDIRECT("'R06F_"&amp;CheckItem&amp;"'!$T$44")),0,IF(INDIRECT("'R06F_"&amp;CheckItem&amp;"'!$T$44")&gt;=0,0,1))</t>
  </si>
  <si>
    <t>X=INDIRECT("'R06F_"&amp;CheckItem&amp;"'!$T$44")</t>
  </si>
  <si>
    <t>R06F(1003015,220)&gt;=0</t>
  </si>
  <si>
    <t>X=IF(ISERROR(INDIRECT("'R06F_"&amp;CheckItem&amp;"'!$U$44")),0,IF(INDIRECT("'R06F_"&amp;CheckItem&amp;"'!$U$44")&gt;=0,0,1))</t>
  </si>
  <si>
    <t>X=INDIRECT("'R06F_"&amp;CheckItem&amp;"'!$U$44")</t>
  </si>
  <si>
    <t>R06F(1003015,230)&gt;=0</t>
  </si>
  <si>
    <t>X=IF(ISERROR(INDIRECT("'R06F_"&amp;CheckItem&amp;"'!$V$44")),0,IF(INDIRECT("'R06F_"&amp;CheckItem&amp;"'!$V$44")&gt;=0,0,1))</t>
  </si>
  <si>
    <t>X=INDIRECT("'R06F_"&amp;CheckItem&amp;"'!$V$44")</t>
  </si>
  <si>
    <t>R06F(1003015,240)&gt;=0</t>
  </si>
  <si>
    <t>X=IF(ISERROR(INDIRECT("'R06F_"&amp;CheckItem&amp;"'!$W$44")),0,IF(INDIRECT("'R06F_"&amp;CheckItem&amp;"'!$W$44")&gt;=0,0,1))</t>
  </si>
  <si>
    <t>X=INDIRECT("'R06F_"&amp;CheckItem&amp;"'!$W$44")</t>
  </si>
  <si>
    <t>R06F(1003015,250)&gt;=0</t>
  </si>
  <si>
    <t>X=IF(ISERROR(INDIRECT("'R06F_"&amp;CheckItem&amp;"'!$X$44")),0,IF(INDIRECT("'R06F_"&amp;CheckItem&amp;"'!$X$44")&gt;=0,0,1))</t>
  </si>
  <si>
    <t>X=INDIRECT("'R06F_"&amp;CheckItem&amp;"'!$X$44")</t>
  </si>
  <si>
    <t>R06F(1003015,260)&gt;=0</t>
  </si>
  <si>
    <t>X=IF(ISERROR(INDIRECT("'R06F_"&amp;CheckItem&amp;"'!$Y$44")),0,IF(INDIRECT("'R06F_"&amp;CheckItem&amp;"'!$Y$44")&gt;=0,0,1))</t>
  </si>
  <si>
    <t>X=INDIRECT("'R06F_"&amp;CheckItem&amp;"'!$Y$44")</t>
  </si>
  <si>
    <t>R06F(1003015,270)&gt;=0</t>
  </si>
  <si>
    <t>X=IF(ISERROR(INDIRECT("'R06F_"&amp;CheckItem&amp;"'!$Z$44")),0,IF(INDIRECT("'R06F_"&amp;CheckItem&amp;"'!$Z$44")&gt;=0,0,1))</t>
  </si>
  <si>
    <t>X=INDIRECT("'R06F_"&amp;CheckItem&amp;"'!$Z$44")</t>
  </si>
  <si>
    <t>R06F(1003015,280)&gt;=0</t>
  </si>
  <si>
    <t>X=IF(ISERROR(INDIRECT("'R06F_"&amp;CheckItem&amp;"'!$AA$44")),0,IF(INDIRECT("'R06F_"&amp;CheckItem&amp;"'!$AA$44")&gt;=0,0,1))</t>
  </si>
  <si>
    <t>X=INDIRECT("'R06F_"&amp;CheckItem&amp;"'!$AA$44")</t>
  </si>
  <si>
    <t>R06F(1003015,290)&gt;=0</t>
  </si>
  <si>
    <t>X=IF(ISERROR(INDIRECT("'R06F_"&amp;CheckItem&amp;"'!$AB$44")),0,IF(INDIRECT("'R06F_"&amp;CheckItem&amp;"'!$AB$44")&gt;=0,0,1))</t>
  </si>
  <si>
    <t>X=INDIRECT("'R06F_"&amp;CheckItem&amp;"'!$AB$44")</t>
  </si>
  <si>
    <t>R06F(1003015,300)&gt;=0</t>
  </si>
  <si>
    <t>X=IF(ISERROR(INDIRECT("'R06F_"&amp;CheckItem&amp;"'!$AC$44")),0,IF(INDIRECT("'R06F_"&amp;CheckItem&amp;"'!$AC$44")&gt;=0,0,1))</t>
  </si>
  <si>
    <t>X=INDIRECT("'R06F_"&amp;CheckItem&amp;"'!$AC$44")</t>
  </si>
  <si>
    <t>R06F(1003015,310)&gt;=0</t>
  </si>
  <si>
    <t>X=IF(ISERROR(INDIRECT("'R06F_"&amp;CheckItem&amp;"'!$AD$44")),0,IF(INDIRECT("'R06F_"&amp;CheckItem&amp;"'!$AD$44")&gt;=0,0,1))</t>
  </si>
  <si>
    <t>X=INDIRECT("'R06F_"&amp;CheckItem&amp;"'!$AD$44")</t>
  </si>
  <si>
    <t>R06F(1003020,100)&gt;=0</t>
  </si>
  <si>
    <t>X=IF(ISERROR(INDIRECT("'R06F_"&amp;CheckItem&amp;"'!$I$45")),0,IF(INDIRECT("'R06F_"&amp;CheckItem&amp;"'!$I$45")&gt;=0,0,1))</t>
  </si>
  <si>
    <t>X=INDIRECT("'R06F_"&amp;CheckItem&amp;"'!$I$45")</t>
  </si>
  <si>
    <t>R06F(1003020,110)&gt;=0</t>
  </si>
  <si>
    <t>X=IF(ISERROR(INDIRECT("'R06F_"&amp;CheckItem&amp;"'!$J$45")),0,IF(INDIRECT("'R06F_"&amp;CheckItem&amp;"'!$J$45")&gt;=0,0,1))</t>
  </si>
  <si>
    <t>X=INDIRECT("'R06F_"&amp;CheckItem&amp;"'!$J$45")</t>
  </si>
  <si>
    <t>R06F(1003020,120)&gt;=0</t>
  </si>
  <si>
    <t>X=IF(ISERROR(INDIRECT("'R06F_"&amp;CheckItem&amp;"'!$K$45")),0,IF(INDIRECT("'R06F_"&amp;CheckItem&amp;"'!$K$45")&gt;=0,0,1))</t>
  </si>
  <si>
    <t>X=INDIRECT("'R06F_"&amp;CheckItem&amp;"'!$K$45")</t>
  </si>
  <si>
    <t>R06F(1003020,130)&gt;=0</t>
  </si>
  <si>
    <t>X=IF(ISERROR(INDIRECT("'R06F_"&amp;CheckItem&amp;"'!$L$45")),0,IF(INDIRECT("'R06F_"&amp;CheckItem&amp;"'!$L$45")&gt;=0,0,1))</t>
  </si>
  <si>
    <t>X=INDIRECT("'R06F_"&amp;CheckItem&amp;"'!$L$45")</t>
  </si>
  <si>
    <t>R06F(1003020,140)&gt;=0</t>
  </si>
  <si>
    <t>X=IF(ISERROR(INDIRECT("'R06F_"&amp;CheckItem&amp;"'!$M$45")),0,IF(INDIRECT("'R06F_"&amp;CheckItem&amp;"'!$M$45")&gt;=0,0,1))</t>
  </si>
  <si>
    <t>X=INDIRECT("'R06F_"&amp;CheckItem&amp;"'!$M$45")</t>
  </si>
  <si>
    <t>R06F(1003020,150)&gt;=0</t>
  </si>
  <si>
    <t>X=IF(ISERROR(INDIRECT("'R06F_"&amp;CheckItem&amp;"'!$N$45")),0,IF(INDIRECT("'R06F_"&amp;CheckItem&amp;"'!$N$45")&gt;=0,0,1))</t>
  </si>
  <si>
    <t>X=INDIRECT("'R06F_"&amp;CheckItem&amp;"'!$N$45")</t>
  </si>
  <si>
    <t>R06F(1003020,160)&gt;=0</t>
  </si>
  <si>
    <t>X=IF(ISERROR(INDIRECT("'R06F_"&amp;CheckItem&amp;"'!$O$45")),0,IF(INDIRECT("'R06F_"&amp;CheckItem&amp;"'!$O$45")&gt;=0,0,1))</t>
  </si>
  <si>
    <t>X=INDIRECT("'R06F_"&amp;CheckItem&amp;"'!$O$45")</t>
  </si>
  <si>
    <t>R06F(1003020,170)&gt;=0</t>
  </si>
  <si>
    <t>X=IF(ISERROR(INDIRECT("'R06F_"&amp;CheckItem&amp;"'!$P$45")),0,IF(INDIRECT("'R06F_"&amp;CheckItem&amp;"'!$P$45")&gt;=0,0,1))</t>
  </si>
  <si>
    <t>X=INDIRECT("'R06F_"&amp;CheckItem&amp;"'!$P$45")</t>
  </si>
  <si>
    <t>R06F(1003020,180)&gt;=0</t>
  </si>
  <si>
    <t>X=IF(ISERROR(INDIRECT("'R06F_"&amp;CheckItem&amp;"'!$Q$45")),0,IF(INDIRECT("'R06F_"&amp;CheckItem&amp;"'!$Q$45")&gt;=0,0,1))</t>
  </si>
  <si>
    <t>X=INDIRECT("'R06F_"&amp;CheckItem&amp;"'!$Q$45")</t>
  </si>
  <si>
    <t>R06F(1003020,190)&gt;=0</t>
  </si>
  <si>
    <t>X=IF(ISERROR(INDIRECT("'R06F_"&amp;CheckItem&amp;"'!$R$45")),0,IF(INDIRECT("'R06F_"&amp;CheckItem&amp;"'!$R$45")&gt;=0,0,1))</t>
  </si>
  <si>
    <t>X=INDIRECT("'R06F_"&amp;CheckItem&amp;"'!$R$45")</t>
  </si>
  <si>
    <t>R06F(1003020,200)&gt;=0</t>
  </si>
  <si>
    <t>X=IF(ISERROR(INDIRECT("'R06F_"&amp;CheckItem&amp;"'!$S$45")),0,IF(INDIRECT("'R06F_"&amp;CheckItem&amp;"'!$S$45")&gt;=0,0,1))</t>
  </si>
  <si>
    <t>X=INDIRECT("'R06F_"&amp;CheckItem&amp;"'!$S$45")</t>
  </si>
  <si>
    <t>R06F(1003020,210)&gt;=0</t>
  </si>
  <si>
    <t>X=IF(ISERROR(INDIRECT("'R06F_"&amp;CheckItem&amp;"'!$T$45")),0,IF(INDIRECT("'R06F_"&amp;CheckItem&amp;"'!$T$45")&gt;=0,0,1))</t>
  </si>
  <si>
    <t>X=INDIRECT("'R06F_"&amp;CheckItem&amp;"'!$T$45")</t>
  </si>
  <si>
    <t>R06F(1003020,220)&gt;=0</t>
  </si>
  <si>
    <t>X=IF(ISERROR(INDIRECT("'R06F_"&amp;CheckItem&amp;"'!$U$45")),0,IF(INDIRECT("'R06F_"&amp;CheckItem&amp;"'!$U$45")&gt;=0,0,1))</t>
  </si>
  <si>
    <t>X=INDIRECT("'R06F_"&amp;CheckItem&amp;"'!$U$45")</t>
  </si>
  <si>
    <t>R06F(1003020,230)&gt;=0</t>
  </si>
  <si>
    <t>X=IF(ISERROR(INDIRECT("'R06F_"&amp;CheckItem&amp;"'!$V$45")),0,IF(INDIRECT("'R06F_"&amp;CheckItem&amp;"'!$V$45")&gt;=0,0,1))</t>
  </si>
  <si>
    <t>X=INDIRECT("'R06F_"&amp;CheckItem&amp;"'!$V$45")</t>
  </si>
  <si>
    <t>R06F(1003020,240)&gt;=0</t>
  </si>
  <si>
    <t>X=IF(ISERROR(INDIRECT("'R06F_"&amp;CheckItem&amp;"'!$W$45")),0,IF(INDIRECT("'R06F_"&amp;CheckItem&amp;"'!$W$45")&gt;=0,0,1))</t>
  </si>
  <si>
    <t>X=INDIRECT("'R06F_"&amp;CheckItem&amp;"'!$W$45")</t>
  </si>
  <si>
    <t>R06F(1003020,250)&gt;=0</t>
  </si>
  <si>
    <t>X=IF(ISERROR(INDIRECT("'R06F_"&amp;CheckItem&amp;"'!$X$45")),0,IF(INDIRECT("'R06F_"&amp;CheckItem&amp;"'!$X$45")&gt;=0,0,1))</t>
  </si>
  <si>
    <t>X=INDIRECT("'R06F_"&amp;CheckItem&amp;"'!$X$45")</t>
  </si>
  <si>
    <t>R06F(1003020,260)&gt;=0</t>
  </si>
  <si>
    <t>X=IF(ISERROR(INDIRECT("'R06F_"&amp;CheckItem&amp;"'!$Y$45")),0,IF(INDIRECT("'R06F_"&amp;CheckItem&amp;"'!$Y$45")&gt;=0,0,1))</t>
  </si>
  <si>
    <t>X=INDIRECT("'R06F_"&amp;CheckItem&amp;"'!$Y$45")</t>
  </si>
  <si>
    <t>R06F(1003020,270)&gt;=0</t>
  </si>
  <si>
    <t>X=IF(ISERROR(INDIRECT("'R06F_"&amp;CheckItem&amp;"'!$Z$45")),0,IF(INDIRECT("'R06F_"&amp;CheckItem&amp;"'!$Z$45")&gt;=0,0,1))</t>
  </si>
  <si>
    <t>X=INDIRECT("'R06F_"&amp;CheckItem&amp;"'!$Z$45")</t>
  </si>
  <si>
    <t>R06F(1003020,280)&gt;=0</t>
  </si>
  <si>
    <t>X=IF(ISERROR(INDIRECT("'R06F_"&amp;CheckItem&amp;"'!$AA$45")),0,IF(INDIRECT("'R06F_"&amp;CheckItem&amp;"'!$AA$45")&gt;=0,0,1))</t>
  </si>
  <si>
    <t>X=INDIRECT("'R06F_"&amp;CheckItem&amp;"'!$AA$45")</t>
  </si>
  <si>
    <t>R06F(1003020,290)&gt;=0</t>
  </si>
  <si>
    <t>X=IF(ISERROR(INDIRECT("'R06F_"&amp;CheckItem&amp;"'!$AB$45")),0,IF(INDIRECT("'R06F_"&amp;CheckItem&amp;"'!$AB$45")&gt;=0,0,1))</t>
  </si>
  <si>
    <t>X=INDIRECT("'R06F_"&amp;CheckItem&amp;"'!$AB$45")</t>
  </si>
  <si>
    <t>R06F(1003020,300)&gt;=0</t>
  </si>
  <si>
    <t>X=IF(ISERROR(INDIRECT("'R06F_"&amp;CheckItem&amp;"'!$AC$45")),0,IF(INDIRECT("'R06F_"&amp;CheckItem&amp;"'!$AC$45")&gt;=0,0,1))</t>
  </si>
  <si>
    <t>X=INDIRECT("'R06F_"&amp;CheckItem&amp;"'!$AC$45")</t>
  </si>
  <si>
    <t>R06F(1003020,310)&gt;=0</t>
  </si>
  <si>
    <t>X=IF(ISERROR(INDIRECT("'R06F_"&amp;CheckItem&amp;"'!$AD$45")),0,IF(INDIRECT("'R06F_"&amp;CheckItem&amp;"'!$AD$45")&gt;=0,0,1))</t>
  </si>
  <si>
    <t>X=INDIRECT("'R06F_"&amp;CheckItem&amp;"'!$AD$45")</t>
  </si>
  <si>
    <t>R06F(1004005,100)&gt;=0</t>
  </si>
  <si>
    <t>X=IF(ISERROR(INDIRECT("'R06F_"&amp;CheckItem&amp;"'!$I$47")),0,IF(INDIRECT("'R06F_"&amp;CheckItem&amp;"'!$I$47")&gt;=0,0,1))</t>
  </si>
  <si>
    <t>X=INDIRECT("'R06F_"&amp;CheckItem&amp;"'!$I$47")</t>
  </si>
  <si>
    <t>R06F(1004005,200)&gt;=0</t>
  </si>
  <si>
    <t>X=IF(ISERROR(INDIRECT("'R06F_"&amp;CheckItem&amp;"'!$S$47")),0,IF(INDIRECT("'R06F_"&amp;CheckItem&amp;"'!$S$47")&gt;=0,0,1))</t>
  </si>
  <si>
    <t>X=INDIRECT("'R06F_"&amp;CheckItem&amp;"'!$S$47")</t>
  </si>
  <si>
    <t>R06F(1004010,100)&gt;=0</t>
  </si>
  <si>
    <t>X=IF(ISERROR(INDIRECT("'R06F_"&amp;CheckItem&amp;"'!$I$48")),0,IF(INDIRECT("'R06F_"&amp;CheckItem&amp;"'!$I$48")&gt;=0,0,1))</t>
  </si>
  <si>
    <t>X=INDIRECT("'R06F_"&amp;CheckItem&amp;"'!$I$48")</t>
  </si>
  <si>
    <t>R06F(1004010,110)&gt;=0</t>
  </si>
  <si>
    <t>X=IF(ISERROR(INDIRECT("'R06F_"&amp;CheckItem&amp;"'!$J$48")),0,IF(INDIRECT("'R06F_"&amp;CheckItem&amp;"'!$J$48")&gt;=0,0,1))</t>
  </si>
  <si>
    <t>X=INDIRECT("'R06F_"&amp;CheckItem&amp;"'!$J$48")</t>
  </si>
  <si>
    <t>R06F(1004010,120)&gt;=0</t>
  </si>
  <si>
    <t>X=IF(ISERROR(INDIRECT("'R06F_"&amp;CheckItem&amp;"'!$K$48")),0,IF(INDIRECT("'R06F_"&amp;CheckItem&amp;"'!$K$48")&gt;=0,0,1))</t>
  </si>
  <si>
    <t>X=INDIRECT("'R06F_"&amp;CheckItem&amp;"'!$K$48")</t>
  </si>
  <si>
    <t>R06F(1004010,130)&gt;=0</t>
  </si>
  <si>
    <t>X=IF(ISERROR(INDIRECT("'R06F_"&amp;CheckItem&amp;"'!$L$48")),0,IF(INDIRECT("'R06F_"&amp;CheckItem&amp;"'!$L$48")&gt;=0,0,1))</t>
  </si>
  <si>
    <t>X=INDIRECT("'R06F_"&amp;CheckItem&amp;"'!$L$48")</t>
  </si>
  <si>
    <t>R06F(1004010,140)&gt;=0</t>
  </si>
  <si>
    <t>X=IF(ISERROR(INDIRECT("'R06F_"&amp;CheckItem&amp;"'!$M$48")),0,IF(INDIRECT("'R06F_"&amp;CheckItem&amp;"'!$M$48")&gt;=0,0,1))</t>
  </si>
  <si>
    <t>X=INDIRECT("'R06F_"&amp;CheckItem&amp;"'!$M$48")</t>
  </si>
  <si>
    <t>R06F(1004010,150)&gt;=0</t>
  </si>
  <si>
    <t>X=IF(ISERROR(INDIRECT("'R06F_"&amp;CheckItem&amp;"'!$N$48")),0,IF(INDIRECT("'R06F_"&amp;CheckItem&amp;"'!$N$48")&gt;=0,0,1))</t>
  </si>
  <si>
    <t>X=INDIRECT("'R06F_"&amp;CheckItem&amp;"'!$N$48")</t>
  </si>
  <si>
    <t>R06F(1004010,160)&gt;=0</t>
  </si>
  <si>
    <t>X=IF(ISERROR(INDIRECT("'R06F_"&amp;CheckItem&amp;"'!$O$48")),0,IF(INDIRECT("'R06F_"&amp;CheckItem&amp;"'!$O$48")&gt;=0,0,1))</t>
  </si>
  <si>
    <t>X=INDIRECT("'R06F_"&amp;CheckItem&amp;"'!$O$48")</t>
  </si>
  <si>
    <t>R06F(1004010,170)&gt;=0</t>
  </si>
  <si>
    <t>X=IF(ISERROR(INDIRECT("'R06F_"&amp;CheckItem&amp;"'!$P$48")),0,IF(INDIRECT("'R06F_"&amp;CheckItem&amp;"'!$P$48")&gt;=0,0,1))</t>
  </si>
  <si>
    <t>X=INDIRECT("'R06F_"&amp;CheckItem&amp;"'!$P$48")</t>
  </si>
  <si>
    <t>R06F(1004010,180)&gt;=0</t>
  </si>
  <si>
    <t>X=IF(ISERROR(INDIRECT("'R06F_"&amp;CheckItem&amp;"'!$Q$48")),0,IF(INDIRECT("'R06F_"&amp;CheckItem&amp;"'!$Q$48")&gt;=0,0,1))</t>
  </si>
  <si>
    <t>X=INDIRECT("'R06F_"&amp;CheckItem&amp;"'!$Q$48")</t>
  </si>
  <si>
    <t>R06F(1004010,190)&gt;=0</t>
  </si>
  <si>
    <t>X=IF(ISERROR(INDIRECT("'R06F_"&amp;CheckItem&amp;"'!$R$48")),0,IF(INDIRECT("'R06F_"&amp;CheckItem&amp;"'!$R$48")&gt;=0,0,1))</t>
  </si>
  <si>
    <t>X=INDIRECT("'R06F_"&amp;CheckItem&amp;"'!$R$48")</t>
  </si>
  <si>
    <t>R06F(1004010,200)&gt;=0</t>
  </si>
  <si>
    <t>X=IF(ISERROR(INDIRECT("'R06F_"&amp;CheckItem&amp;"'!$S$48")),0,IF(INDIRECT("'R06F_"&amp;CheckItem&amp;"'!$S$48")&gt;=0,0,1))</t>
  </si>
  <si>
    <t>X=INDIRECT("'R06F_"&amp;CheckItem&amp;"'!$S$48")</t>
  </si>
  <si>
    <t>R06F(1004010,210)&gt;=0</t>
  </si>
  <si>
    <t>X=IF(ISERROR(INDIRECT("'R06F_"&amp;CheckItem&amp;"'!$T$48")),0,IF(INDIRECT("'R06F_"&amp;CheckItem&amp;"'!$T$48")&gt;=0,0,1))</t>
  </si>
  <si>
    <t>X=INDIRECT("'R06F_"&amp;CheckItem&amp;"'!$T$48")</t>
  </si>
  <si>
    <t>R06F(1004010,220)&gt;=0</t>
  </si>
  <si>
    <t>X=IF(ISERROR(INDIRECT("'R06F_"&amp;CheckItem&amp;"'!$U$48")),0,IF(INDIRECT("'R06F_"&amp;CheckItem&amp;"'!$U$48")&gt;=0,0,1))</t>
  </si>
  <si>
    <t>X=INDIRECT("'R06F_"&amp;CheckItem&amp;"'!$U$48")</t>
  </si>
  <si>
    <t>R06F(1004010,230)&gt;=0</t>
  </si>
  <si>
    <t>X=IF(ISERROR(INDIRECT("'R06F_"&amp;CheckItem&amp;"'!$V$48")),0,IF(INDIRECT("'R06F_"&amp;CheckItem&amp;"'!$V$48")&gt;=0,0,1))</t>
  </si>
  <si>
    <t>X=INDIRECT("'R06F_"&amp;CheckItem&amp;"'!$V$48")</t>
  </si>
  <si>
    <t>R06F(1004010,240)&gt;=0</t>
  </si>
  <si>
    <t>X=IF(ISERROR(INDIRECT("'R06F_"&amp;CheckItem&amp;"'!$W$48")),0,IF(INDIRECT("'R06F_"&amp;CheckItem&amp;"'!$W$48")&gt;=0,0,1))</t>
  </si>
  <si>
    <t>X=INDIRECT("'R06F_"&amp;CheckItem&amp;"'!$W$48")</t>
  </si>
  <si>
    <t>R06F(1004010,250)&gt;=0</t>
  </si>
  <si>
    <t>X=IF(ISERROR(INDIRECT("'R06F_"&amp;CheckItem&amp;"'!$X$48")),0,IF(INDIRECT("'R06F_"&amp;CheckItem&amp;"'!$X$48")&gt;=0,0,1))</t>
  </si>
  <si>
    <t>X=INDIRECT("'R06F_"&amp;CheckItem&amp;"'!$X$48")</t>
  </si>
  <si>
    <t>R06F(1004010,260)&gt;=0</t>
  </si>
  <si>
    <t>X=IF(ISERROR(INDIRECT("'R06F_"&amp;CheckItem&amp;"'!$Y$48")),0,IF(INDIRECT("'R06F_"&amp;CheckItem&amp;"'!$Y$48")&gt;=0,0,1))</t>
  </si>
  <si>
    <t>X=INDIRECT("'R06F_"&amp;CheckItem&amp;"'!$Y$48")</t>
  </si>
  <si>
    <t>R06F(1004010,270)&gt;=0</t>
  </si>
  <si>
    <t>X=IF(ISERROR(INDIRECT("'R06F_"&amp;CheckItem&amp;"'!$Z$48")),0,IF(INDIRECT("'R06F_"&amp;CheckItem&amp;"'!$Z$48")&gt;=0,0,1))</t>
  </si>
  <si>
    <t>X=INDIRECT("'R06F_"&amp;CheckItem&amp;"'!$Z$48")</t>
  </si>
  <si>
    <t>R06F(1004010,280)&gt;=0</t>
  </si>
  <si>
    <t>X=IF(ISERROR(INDIRECT("'R06F_"&amp;CheckItem&amp;"'!$AA$48")),0,IF(INDIRECT("'R06F_"&amp;CheckItem&amp;"'!$AA$48")&gt;=0,0,1))</t>
  </si>
  <si>
    <t>X=INDIRECT("'R06F_"&amp;CheckItem&amp;"'!$AA$48")</t>
  </si>
  <si>
    <t>R06F(1004010,290)&gt;=0</t>
  </si>
  <si>
    <t>X=IF(ISERROR(INDIRECT("'R06F_"&amp;CheckItem&amp;"'!$AB$48")),0,IF(INDIRECT("'R06F_"&amp;CheckItem&amp;"'!$AB$48")&gt;=0,0,1))</t>
  </si>
  <si>
    <t>X=INDIRECT("'R06F_"&amp;CheckItem&amp;"'!$AB$48")</t>
  </si>
  <si>
    <t>R06F(1004010,300)&gt;=0</t>
  </si>
  <si>
    <t>X=IF(ISERROR(INDIRECT("'R06F_"&amp;CheckItem&amp;"'!$AC$48")),0,IF(INDIRECT("'R06F_"&amp;CheckItem&amp;"'!$AC$48")&gt;=0,0,1))</t>
  </si>
  <si>
    <t>X=INDIRECT("'R06F_"&amp;CheckItem&amp;"'!$AC$48")</t>
  </si>
  <si>
    <t>R06F(1004010,310)&gt;=0</t>
  </si>
  <si>
    <t>X=IF(ISERROR(INDIRECT("'R06F_"&amp;CheckItem&amp;"'!$AD$48")),0,IF(INDIRECT("'R06F_"&amp;CheckItem&amp;"'!$AD$48")&gt;=0,0,1))</t>
  </si>
  <si>
    <t>X=INDIRECT("'R06F_"&amp;CheckItem&amp;"'!$AD$48")</t>
  </si>
  <si>
    <t>R06F(1004015,100)&gt;=0</t>
  </si>
  <si>
    <t>X=IF(ISERROR(INDIRECT("'R06F_"&amp;CheckItem&amp;"'!$I$49")),0,IF(INDIRECT("'R06F_"&amp;CheckItem&amp;"'!$I$49")&gt;=0,0,1))</t>
  </si>
  <si>
    <t>X=INDIRECT("'R06F_"&amp;CheckItem&amp;"'!$I$49")</t>
  </si>
  <si>
    <t>R06F(1004015,110)&gt;=0</t>
  </si>
  <si>
    <t>X=IF(ISERROR(INDIRECT("'R06F_"&amp;CheckItem&amp;"'!$J$49")),0,IF(INDIRECT("'R06F_"&amp;CheckItem&amp;"'!$J$49")&gt;=0,0,1))</t>
  </si>
  <si>
    <t>X=INDIRECT("'R06F_"&amp;CheckItem&amp;"'!$J$49")</t>
  </si>
  <si>
    <t>R06F(1004015,120)&gt;=0</t>
  </si>
  <si>
    <t>X=IF(ISERROR(INDIRECT("'R06F_"&amp;CheckItem&amp;"'!$K$49")),0,IF(INDIRECT("'R06F_"&amp;CheckItem&amp;"'!$K$49")&gt;=0,0,1))</t>
  </si>
  <si>
    <t>X=INDIRECT("'R06F_"&amp;CheckItem&amp;"'!$K$49")</t>
  </si>
  <si>
    <t>R06F(1004015,130)&gt;=0</t>
  </si>
  <si>
    <t>X=IF(ISERROR(INDIRECT("'R06F_"&amp;CheckItem&amp;"'!$L$49")),0,IF(INDIRECT("'R06F_"&amp;CheckItem&amp;"'!$L$49")&gt;=0,0,1))</t>
  </si>
  <si>
    <t>X=INDIRECT("'R06F_"&amp;CheckItem&amp;"'!$L$49")</t>
  </si>
  <si>
    <t>R06F(1004015,140)&gt;=0</t>
  </si>
  <si>
    <t>X=IF(ISERROR(INDIRECT("'R06F_"&amp;CheckItem&amp;"'!$M$49")),0,IF(INDIRECT("'R06F_"&amp;CheckItem&amp;"'!$M$49")&gt;=0,0,1))</t>
  </si>
  <si>
    <t>X=INDIRECT("'R06F_"&amp;CheckItem&amp;"'!$M$49")</t>
  </si>
  <si>
    <t>R06F(1004015,150)&gt;=0</t>
  </si>
  <si>
    <t>X=IF(ISERROR(INDIRECT("'R06F_"&amp;CheckItem&amp;"'!$N$49")),0,IF(INDIRECT("'R06F_"&amp;CheckItem&amp;"'!$N$49")&gt;=0,0,1))</t>
  </si>
  <si>
    <t>X=INDIRECT("'R06F_"&amp;CheckItem&amp;"'!$N$49")</t>
  </si>
  <si>
    <t>R06F(1004015,160)&gt;=0</t>
  </si>
  <si>
    <t>X=IF(ISERROR(INDIRECT("'R06F_"&amp;CheckItem&amp;"'!$O$49")),0,IF(INDIRECT("'R06F_"&amp;CheckItem&amp;"'!$O$49")&gt;=0,0,1))</t>
  </si>
  <si>
    <t>X=INDIRECT("'R06F_"&amp;CheckItem&amp;"'!$O$49")</t>
  </si>
  <si>
    <t>R06F(1004015,170)&gt;=0</t>
  </si>
  <si>
    <t>X=IF(ISERROR(INDIRECT("'R06F_"&amp;CheckItem&amp;"'!$P$49")),0,IF(INDIRECT("'R06F_"&amp;CheckItem&amp;"'!$P$49")&gt;=0,0,1))</t>
  </si>
  <si>
    <t>X=INDIRECT("'R06F_"&amp;CheckItem&amp;"'!$P$49")</t>
  </si>
  <si>
    <t>R06F(1004015,180)&gt;=0</t>
  </si>
  <si>
    <t>X=IF(ISERROR(INDIRECT("'R06F_"&amp;CheckItem&amp;"'!$Q$49")),0,IF(INDIRECT("'R06F_"&amp;CheckItem&amp;"'!$Q$49")&gt;=0,0,1))</t>
  </si>
  <si>
    <t>X=INDIRECT("'R06F_"&amp;CheckItem&amp;"'!$Q$49")</t>
  </si>
  <si>
    <t>R06F(1004015,190)&gt;=0</t>
  </si>
  <si>
    <t>X=IF(ISERROR(INDIRECT("'R06F_"&amp;CheckItem&amp;"'!$R$49")),0,IF(INDIRECT("'R06F_"&amp;CheckItem&amp;"'!$R$49")&gt;=0,0,1))</t>
  </si>
  <si>
    <t>X=INDIRECT("'R06F_"&amp;CheckItem&amp;"'!$R$49")</t>
  </si>
  <si>
    <t>R06F(1004015,200)&gt;=0</t>
  </si>
  <si>
    <t>X=IF(ISERROR(INDIRECT("'R06F_"&amp;CheckItem&amp;"'!$S$49")),0,IF(INDIRECT("'R06F_"&amp;CheckItem&amp;"'!$S$49")&gt;=0,0,1))</t>
  </si>
  <si>
    <t>X=INDIRECT("'R06F_"&amp;CheckItem&amp;"'!$S$49")</t>
  </si>
  <si>
    <t>R06F(1004015,210)&gt;=0</t>
  </si>
  <si>
    <t>X=IF(ISERROR(INDIRECT("'R06F_"&amp;CheckItem&amp;"'!$T$49")),0,IF(INDIRECT("'R06F_"&amp;CheckItem&amp;"'!$T$49")&gt;=0,0,1))</t>
  </si>
  <si>
    <t>X=INDIRECT("'R06F_"&amp;CheckItem&amp;"'!$T$49")</t>
  </si>
  <si>
    <t>R06F(1004015,220)&gt;=0</t>
  </si>
  <si>
    <t>X=IF(ISERROR(INDIRECT("'R06F_"&amp;CheckItem&amp;"'!$U$49")),0,IF(INDIRECT("'R06F_"&amp;CheckItem&amp;"'!$U$49")&gt;=0,0,1))</t>
  </si>
  <si>
    <t>X=INDIRECT("'R06F_"&amp;CheckItem&amp;"'!$U$49")</t>
  </si>
  <si>
    <t>R06F(1004015,230)&gt;=0</t>
  </si>
  <si>
    <t>X=IF(ISERROR(INDIRECT("'R06F_"&amp;CheckItem&amp;"'!$V$49")),0,IF(INDIRECT("'R06F_"&amp;CheckItem&amp;"'!$V$49")&gt;=0,0,1))</t>
  </si>
  <si>
    <t>X=INDIRECT("'R06F_"&amp;CheckItem&amp;"'!$V$49")</t>
  </si>
  <si>
    <t>R06F(1004015,240)&gt;=0</t>
  </si>
  <si>
    <t>X=IF(ISERROR(INDIRECT("'R06F_"&amp;CheckItem&amp;"'!$W$49")),0,IF(INDIRECT("'R06F_"&amp;CheckItem&amp;"'!$W$49")&gt;=0,0,1))</t>
  </si>
  <si>
    <t>X=INDIRECT("'R06F_"&amp;CheckItem&amp;"'!$W$49")</t>
  </si>
  <si>
    <t>R06F(1004015,250)&gt;=0</t>
  </si>
  <si>
    <t>X=IF(ISERROR(INDIRECT("'R06F_"&amp;CheckItem&amp;"'!$X$49")),0,IF(INDIRECT("'R06F_"&amp;CheckItem&amp;"'!$X$49")&gt;=0,0,1))</t>
  </si>
  <si>
    <t>X=INDIRECT("'R06F_"&amp;CheckItem&amp;"'!$X$49")</t>
  </si>
  <si>
    <t>R06F(1004015,260)&gt;=0</t>
  </si>
  <si>
    <t>X=IF(ISERROR(INDIRECT("'R06F_"&amp;CheckItem&amp;"'!$Y$49")),0,IF(INDIRECT("'R06F_"&amp;CheckItem&amp;"'!$Y$49")&gt;=0,0,1))</t>
  </si>
  <si>
    <t>X=INDIRECT("'R06F_"&amp;CheckItem&amp;"'!$Y$49")</t>
  </si>
  <si>
    <t>R06F(1004015,270)&gt;=0</t>
  </si>
  <si>
    <t>X=IF(ISERROR(INDIRECT("'R06F_"&amp;CheckItem&amp;"'!$Z$49")),0,IF(INDIRECT("'R06F_"&amp;CheckItem&amp;"'!$Z$49")&gt;=0,0,1))</t>
  </si>
  <si>
    <t>X=INDIRECT("'R06F_"&amp;CheckItem&amp;"'!$Z$49")</t>
  </si>
  <si>
    <t>R06F(1004015,280)&gt;=0</t>
  </si>
  <si>
    <t>X=IF(ISERROR(INDIRECT("'R06F_"&amp;CheckItem&amp;"'!$AA$49")),0,IF(INDIRECT("'R06F_"&amp;CheckItem&amp;"'!$AA$49")&gt;=0,0,1))</t>
  </si>
  <si>
    <t>X=INDIRECT("'R06F_"&amp;CheckItem&amp;"'!$AA$49")</t>
  </si>
  <si>
    <t>R06F(1004015,290)&gt;=0</t>
  </si>
  <si>
    <t>X=IF(ISERROR(INDIRECT("'R06F_"&amp;CheckItem&amp;"'!$AB$49")),0,IF(INDIRECT("'R06F_"&amp;CheckItem&amp;"'!$AB$49")&gt;=0,0,1))</t>
  </si>
  <si>
    <t>X=INDIRECT("'R06F_"&amp;CheckItem&amp;"'!$AB$49")</t>
  </si>
  <si>
    <t>R06F(1004015,300)&gt;=0</t>
  </si>
  <si>
    <t>X=IF(ISERROR(INDIRECT("'R06F_"&amp;CheckItem&amp;"'!$AC$49")),0,IF(INDIRECT("'R06F_"&amp;CheckItem&amp;"'!$AC$49")&gt;=0,0,1))</t>
  </si>
  <si>
    <t>X=INDIRECT("'R06F_"&amp;CheckItem&amp;"'!$AC$49")</t>
  </si>
  <si>
    <t>R06F(1004015,310)&gt;=0</t>
  </si>
  <si>
    <t>X=IF(ISERROR(INDIRECT("'R06F_"&amp;CheckItem&amp;"'!$AD$49")),0,IF(INDIRECT("'R06F_"&amp;CheckItem&amp;"'!$AD$49")&gt;=0,0,1))</t>
  </si>
  <si>
    <t>X=INDIRECT("'R06F_"&amp;CheckItem&amp;"'!$AD$49")</t>
  </si>
  <si>
    <t>R06F(1004020,100)&gt;=0</t>
  </si>
  <si>
    <t>X=IF(ISERROR(INDIRECT("'R06F_"&amp;CheckItem&amp;"'!$I$50")),0,IF(INDIRECT("'R06F_"&amp;CheckItem&amp;"'!$I$50")&gt;=0,0,1))</t>
  </si>
  <si>
    <t>X=INDIRECT("'R06F_"&amp;CheckItem&amp;"'!$I$50")</t>
  </si>
  <si>
    <t>R06F(1004020,110)&gt;=0</t>
  </si>
  <si>
    <t>X=IF(ISERROR(INDIRECT("'R06F_"&amp;CheckItem&amp;"'!$J$50")),0,IF(INDIRECT("'R06F_"&amp;CheckItem&amp;"'!$J$50")&gt;=0,0,1))</t>
  </si>
  <si>
    <t>X=INDIRECT("'R06F_"&amp;CheckItem&amp;"'!$J$50")</t>
  </si>
  <si>
    <t>R06F(1004020,120)&gt;=0</t>
  </si>
  <si>
    <t>X=IF(ISERROR(INDIRECT("'R06F_"&amp;CheckItem&amp;"'!$K$50")),0,IF(INDIRECT("'R06F_"&amp;CheckItem&amp;"'!$K$50")&gt;=0,0,1))</t>
  </si>
  <si>
    <t>X=INDIRECT("'R06F_"&amp;CheckItem&amp;"'!$K$50")</t>
  </si>
  <si>
    <t>R06F(1004020,130)&gt;=0</t>
  </si>
  <si>
    <t>X=IF(ISERROR(INDIRECT("'R06F_"&amp;CheckItem&amp;"'!$L$50")),0,IF(INDIRECT("'R06F_"&amp;CheckItem&amp;"'!$L$50")&gt;=0,0,1))</t>
  </si>
  <si>
    <t>X=INDIRECT("'R06F_"&amp;CheckItem&amp;"'!$L$50")</t>
  </si>
  <si>
    <t>R06F(1004020,140)&gt;=0</t>
  </si>
  <si>
    <t>X=IF(ISERROR(INDIRECT("'R06F_"&amp;CheckItem&amp;"'!$M$50")),0,IF(INDIRECT("'R06F_"&amp;CheckItem&amp;"'!$M$50")&gt;=0,0,1))</t>
  </si>
  <si>
    <t>X=INDIRECT("'R06F_"&amp;CheckItem&amp;"'!$M$50")</t>
  </si>
  <si>
    <t>R06F(1004020,150)&gt;=0</t>
  </si>
  <si>
    <t>X=IF(ISERROR(INDIRECT("'R06F_"&amp;CheckItem&amp;"'!$N$50")),0,IF(INDIRECT("'R06F_"&amp;CheckItem&amp;"'!$N$50")&gt;=0,0,1))</t>
  </si>
  <si>
    <t>X=INDIRECT("'R06F_"&amp;CheckItem&amp;"'!$N$50")</t>
  </si>
  <si>
    <t>R06F(1004020,160)&gt;=0</t>
  </si>
  <si>
    <t>X=IF(ISERROR(INDIRECT("'R06F_"&amp;CheckItem&amp;"'!$O$50")),0,IF(INDIRECT("'R06F_"&amp;CheckItem&amp;"'!$O$50")&gt;=0,0,1))</t>
  </si>
  <si>
    <t>X=INDIRECT("'R06F_"&amp;CheckItem&amp;"'!$O$50")</t>
  </si>
  <si>
    <t>R06F(1004020,170)&gt;=0</t>
  </si>
  <si>
    <t>X=IF(ISERROR(INDIRECT("'R06F_"&amp;CheckItem&amp;"'!$P$50")),0,IF(INDIRECT("'R06F_"&amp;CheckItem&amp;"'!$P$50")&gt;=0,0,1))</t>
  </si>
  <si>
    <t>X=INDIRECT("'R06F_"&amp;CheckItem&amp;"'!$P$50")</t>
  </si>
  <si>
    <t>R06F(1004020,180)&gt;=0</t>
  </si>
  <si>
    <t>X=IF(ISERROR(INDIRECT("'R06F_"&amp;CheckItem&amp;"'!$Q$50")),0,IF(INDIRECT("'R06F_"&amp;CheckItem&amp;"'!$Q$50")&gt;=0,0,1))</t>
  </si>
  <si>
    <t>X=INDIRECT("'R06F_"&amp;CheckItem&amp;"'!$Q$50")</t>
  </si>
  <si>
    <t>R06F(1004020,190)&gt;=0</t>
  </si>
  <si>
    <t>X=IF(ISERROR(INDIRECT("'R06F_"&amp;CheckItem&amp;"'!$R$50")),0,IF(INDIRECT("'R06F_"&amp;CheckItem&amp;"'!$R$50")&gt;=0,0,1))</t>
  </si>
  <si>
    <t>X=INDIRECT("'R06F_"&amp;CheckItem&amp;"'!$R$50")</t>
  </si>
  <si>
    <t>R06F(1004020,200)&gt;=0</t>
  </si>
  <si>
    <t>X=IF(ISERROR(INDIRECT("'R06F_"&amp;CheckItem&amp;"'!$S$50")),0,IF(INDIRECT("'R06F_"&amp;CheckItem&amp;"'!$S$50")&gt;=0,0,1))</t>
  </si>
  <si>
    <t>X=INDIRECT("'R06F_"&amp;CheckItem&amp;"'!$S$50")</t>
  </si>
  <si>
    <t>R06F(1004020,210)&gt;=0</t>
  </si>
  <si>
    <t>X=IF(ISERROR(INDIRECT("'R06F_"&amp;CheckItem&amp;"'!$T$50")),0,IF(INDIRECT("'R06F_"&amp;CheckItem&amp;"'!$T$50")&gt;=0,0,1))</t>
  </si>
  <si>
    <t>X=INDIRECT("'R06F_"&amp;CheckItem&amp;"'!$T$50")</t>
  </si>
  <si>
    <t>R06F(1004020,220)&gt;=0</t>
  </si>
  <si>
    <t>X=IF(ISERROR(INDIRECT("'R06F_"&amp;CheckItem&amp;"'!$U$50")),0,IF(INDIRECT("'R06F_"&amp;CheckItem&amp;"'!$U$50")&gt;=0,0,1))</t>
  </si>
  <si>
    <t>X=INDIRECT("'R06F_"&amp;CheckItem&amp;"'!$U$50")</t>
  </si>
  <si>
    <t>R06F(1004020,230)&gt;=0</t>
  </si>
  <si>
    <t>X=IF(ISERROR(INDIRECT("'R06F_"&amp;CheckItem&amp;"'!$V$50")),0,IF(INDIRECT("'R06F_"&amp;CheckItem&amp;"'!$V$50")&gt;=0,0,1))</t>
  </si>
  <si>
    <t>X=INDIRECT("'R06F_"&amp;CheckItem&amp;"'!$V$50")</t>
  </si>
  <si>
    <t>R06F(1004020,240)&gt;=0</t>
  </si>
  <si>
    <t>X=IF(ISERROR(INDIRECT("'R06F_"&amp;CheckItem&amp;"'!$W$50")),0,IF(INDIRECT("'R06F_"&amp;CheckItem&amp;"'!$W$50")&gt;=0,0,1))</t>
  </si>
  <si>
    <t>X=INDIRECT("'R06F_"&amp;CheckItem&amp;"'!$W$50")</t>
  </si>
  <si>
    <t>R06F(1004020,250)&gt;=0</t>
  </si>
  <si>
    <t>X=IF(ISERROR(INDIRECT("'R06F_"&amp;CheckItem&amp;"'!$X$50")),0,IF(INDIRECT("'R06F_"&amp;CheckItem&amp;"'!$X$50")&gt;=0,0,1))</t>
  </si>
  <si>
    <t>X=INDIRECT("'R06F_"&amp;CheckItem&amp;"'!$X$50")</t>
  </si>
  <si>
    <t>R06F(1004020,260)&gt;=0</t>
  </si>
  <si>
    <t>X=IF(ISERROR(INDIRECT("'R06F_"&amp;CheckItem&amp;"'!$Y$50")),0,IF(INDIRECT("'R06F_"&amp;CheckItem&amp;"'!$Y$50")&gt;=0,0,1))</t>
  </si>
  <si>
    <t>X=INDIRECT("'R06F_"&amp;CheckItem&amp;"'!$Y$50")</t>
  </si>
  <si>
    <t>R06F(1004020,270)&gt;=0</t>
  </si>
  <si>
    <t>X=IF(ISERROR(INDIRECT("'R06F_"&amp;CheckItem&amp;"'!$Z$50")),0,IF(INDIRECT("'R06F_"&amp;CheckItem&amp;"'!$Z$50")&gt;=0,0,1))</t>
  </si>
  <si>
    <t>X=INDIRECT("'R06F_"&amp;CheckItem&amp;"'!$Z$50")</t>
  </si>
  <si>
    <t>R06F(1004020,280)&gt;=0</t>
  </si>
  <si>
    <t>X=IF(ISERROR(INDIRECT("'R06F_"&amp;CheckItem&amp;"'!$AA$50")),0,IF(INDIRECT("'R06F_"&amp;CheckItem&amp;"'!$AA$50")&gt;=0,0,1))</t>
  </si>
  <si>
    <t>X=INDIRECT("'R06F_"&amp;CheckItem&amp;"'!$AA$50")</t>
  </si>
  <si>
    <t>R06F(1004020,290)&gt;=0</t>
  </si>
  <si>
    <t>X=IF(ISERROR(INDIRECT("'R06F_"&amp;CheckItem&amp;"'!$AB$50")),0,IF(INDIRECT("'R06F_"&amp;CheckItem&amp;"'!$AB$50")&gt;=0,0,1))</t>
  </si>
  <si>
    <t>X=INDIRECT("'R06F_"&amp;CheckItem&amp;"'!$AB$50")</t>
  </si>
  <si>
    <t>R06F(1004020,300)&gt;=0</t>
  </si>
  <si>
    <t>X=IF(ISERROR(INDIRECT("'R06F_"&amp;CheckItem&amp;"'!$AC$50")),0,IF(INDIRECT("'R06F_"&amp;CheckItem&amp;"'!$AC$50")&gt;=0,0,1))</t>
  </si>
  <si>
    <t>X=INDIRECT("'R06F_"&amp;CheckItem&amp;"'!$AC$50")</t>
  </si>
  <si>
    <t>R06F(1004020,310)&gt;=0</t>
  </si>
  <si>
    <t>X=IF(ISERROR(INDIRECT("'R06F_"&amp;CheckItem&amp;"'!$AD$50")),0,IF(INDIRECT("'R06F_"&amp;CheckItem&amp;"'!$AD$50")&gt;=0,0,1))</t>
  </si>
  <si>
    <t>X=INDIRECT("'R06F_"&amp;CheckItem&amp;"'!$AD$50")</t>
  </si>
  <si>
    <t>R06F(110,100)&gt;=0</t>
  </si>
  <si>
    <t>X=IF(ISERROR(INDIRECT("'R06F_"&amp;CheckItem&amp;"'!$I$51")),0,IF(INDIRECT("'R06F_"&amp;CheckItem&amp;"'!$I$51")&gt;=0,0,1))</t>
  </si>
  <si>
    <t>X=INDIRECT("'R06F_"&amp;CheckItem&amp;"'!$I$51")</t>
  </si>
  <si>
    <t>R06F(110,110)&gt;=0</t>
  </si>
  <si>
    <t>X=IF(ISERROR(INDIRECT("'R06F_"&amp;CheckItem&amp;"'!$J$51")),0,IF(INDIRECT("'R06F_"&amp;CheckItem&amp;"'!$J$51")&gt;=0,0,1))</t>
  </si>
  <si>
    <t>X=INDIRECT("'R06F_"&amp;CheckItem&amp;"'!$J$51")</t>
  </si>
  <si>
    <t>R06F(110,120)&gt;=0</t>
  </si>
  <si>
    <t>X=IF(ISERROR(INDIRECT("'R06F_"&amp;CheckItem&amp;"'!$K$51")),0,IF(INDIRECT("'R06F_"&amp;CheckItem&amp;"'!$K$51")&gt;=0,0,1))</t>
  </si>
  <si>
    <t>X=INDIRECT("'R06F_"&amp;CheckItem&amp;"'!$K$51")</t>
  </si>
  <si>
    <t>R06F(110,130)&gt;=0</t>
  </si>
  <si>
    <t>X=IF(ISERROR(INDIRECT("'R06F_"&amp;CheckItem&amp;"'!$L$51")),0,IF(INDIRECT("'R06F_"&amp;CheckItem&amp;"'!$L$51")&gt;=0,0,1))</t>
  </si>
  <si>
    <t>X=INDIRECT("'R06F_"&amp;CheckItem&amp;"'!$L$51")</t>
  </si>
  <si>
    <t>R06F(110,140)&gt;=0</t>
  </si>
  <si>
    <t>X=IF(ISERROR(INDIRECT("'R06F_"&amp;CheckItem&amp;"'!$M$51")),0,IF(INDIRECT("'R06F_"&amp;CheckItem&amp;"'!$M$51")&gt;=0,0,1))</t>
  </si>
  <si>
    <t>X=INDIRECT("'R06F_"&amp;CheckItem&amp;"'!$M$51")</t>
  </si>
  <si>
    <t>R06F(110,150)&gt;=0</t>
  </si>
  <si>
    <t>X=IF(ISERROR(INDIRECT("'R06F_"&amp;CheckItem&amp;"'!$N$51")),0,IF(INDIRECT("'R06F_"&amp;CheckItem&amp;"'!$N$51")&gt;=0,0,1))</t>
  </si>
  <si>
    <t>X=INDIRECT("'R06F_"&amp;CheckItem&amp;"'!$N$51")</t>
  </si>
  <si>
    <t>R06F(110,160)&gt;=0</t>
  </si>
  <si>
    <t>X=IF(ISERROR(INDIRECT("'R06F_"&amp;CheckItem&amp;"'!$O$51")),0,IF(INDIRECT("'R06F_"&amp;CheckItem&amp;"'!$O$51")&gt;=0,0,1))</t>
  </si>
  <si>
    <t>X=INDIRECT("'R06F_"&amp;CheckItem&amp;"'!$O$51")</t>
  </si>
  <si>
    <t>R06F(110,170)&gt;=0</t>
  </si>
  <si>
    <t>X=IF(ISERROR(INDIRECT("'R06F_"&amp;CheckItem&amp;"'!$P$51")),0,IF(INDIRECT("'R06F_"&amp;CheckItem&amp;"'!$P$51")&gt;=0,0,1))</t>
  </si>
  <si>
    <t>X=INDIRECT("'R06F_"&amp;CheckItem&amp;"'!$P$51")</t>
  </si>
  <si>
    <t>R06F(110,180)&gt;=0</t>
  </si>
  <si>
    <t>X=IF(ISERROR(INDIRECT("'R06F_"&amp;CheckItem&amp;"'!$Q$51")),0,IF(INDIRECT("'R06F_"&amp;CheckItem&amp;"'!$Q$51")&gt;=0,0,1))</t>
  </si>
  <si>
    <t>X=INDIRECT("'R06F_"&amp;CheckItem&amp;"'!$Q$51")</t>
  </si>
  <si>
    <t>R06F(110,190)&gt;=0</t>
  </si>
  <si>
    <t>X=IF(ISERROR(INDIRECT("'R06F_"&amp;CheckItem&amp;"'!$R$51")),0,IF(INDIRECT("'R06F_"&amp;CheckItem&amp;"'!$R$51")&gt;=0,0,1))</t>
  </si>
  <si>
    <t>X=INDIRECT("'R06F_"&amp;CheckItem&amp;"'!$R$51")</t>
  </si>
  <si>
    <t>R06F(110,200)&gt;=0</t>
  </si>
  <si>
    <t>X=IF(ISERROR(INDIRECT("'R06F_"&amp;CheckItem&amp;"'!$S$51")),0,IF(INDIRECT("'R06F_"&amp;CheckItem&amp;"'!$S$51")&gt;=0,0,1))</t>
  </si>
  <si>
    <t>X=INDIRECT("'R06F_"&amp;CheckItem&amp;"'!$S$51")</t>
  </si>
  <si>
    <t>R06F(110,210)&gt;=0</t>
  </si>
  <si>
    <t>X=IF(ISERROR(INDIRECT("'R06F_"&amp;CheckItem&amp;"'!$T$51")),0,IF(INDIRECT("'R06F_"&amp;CheckItem&amp;"'!$T$51")&gt;=0,0,1))</t>
  </si>
  <si>
    <t>X=INDIRECT("'R06F_"&amp;CheckItem&amp;"'!$T$51")</t>
  </si>
  <si>
    <t>R06F(110,220)&gt;=0</t>
  </si>
  <si>
    <t>X=IF(ISERROR(INDIRECT("'R06F_"&amp;CheckItem&amp;"'!$U$51")),0,IF(INDIRECT("'R06F_"&amp;CheckItem&amp;"'!$U$51")&gt;=0,0,1))</t>
  </si>
  <si>
    <t>X=INDIRECT("'R06F_"&amp;CheckItem&amp;"'!$U$51")</t>
  </si>
  <si>
    <t>R06F(110,230)&gt;=0</t>
  </si>
  <si>
    <t>X=IF(ISERROR(INDIRECT("'R06F_"&amp;CheckItem&amp;"'!$V$51")),0,IF(INDIRECT("'R06F_"&amp;CheckItem&amp;"'!$V$51")&gt;=0,0,1))</t>
  </si>
  <si>
    <t>X=INDIRECT("'R06F_"&amp;CheckItem&amp;"'!$V$51")</t>
  </si>
  <si>
    <t>R06F(110,240)&gt;=0</t>
  </si>
  <si>
    <t>X=IF(ISERROR(INDIRECT("'R06F_"&amp;CheckItem&amp;"'!$W$51")),0,IF(INDIRECT("'R06F_"&amp;CheckItem&amp;"'!$W$51")&gt;=0,0,1))</t>
  </si>
  <si>
    <t>X=INDIRECT("'R06F_"&amp;CheckItem&amp;"'!$W$51")</t>
  </si>
  <si>
    <t>R06F(110,250)&gt;=0</t>
  </si>
  <si>
    <t>X=IF(ISERROR(INDIRECT("'R06F_"&amp;CheckItem&amp;"'!$X$51")),0,IF(INDIRECT("'R06F_"&amp;CheckItem&amp;"'!$X$51")&gt;=0,0,1))</t>
  </si>
  <si>
    <t>X=INDIRECT("'R06F_"&amp;CheckItem&amp;"'!$X$51")</t>
  </si>
  <si>
    <t>R06F(110,260)&gt;=0</t>
  </si>
  <si>
    <t>X=IF(ISERROR(INDIRECT("'R06F_"&amp;CheckItem&amp;"'!$Y$51")),0,IF(INDIRECT("'R06F_"&amp;CheckItem&amp;"'!$Y$51")&gt;=0,0,1))</t>
  </si>
  <si>
    <t>X=INDIRECT("'R06F_"&amp;CheckItem&amp;"'!$Y$51")</t>
  </si>
  <si>
    <t>R06F(110,270)&gt;=0</t>
  </si>
  <si>
    <t>X=IF(ISERROR(INDIRECT("'R06F_"&amp;CheckItem&amp;"'!$Z$51")),0,IF(INDIRECT("'R06F_"&amp;CheckItem&amp;"'!$Z$51")&gt;=0,0,1))</t>
  </si>
  <si>
    <t>X=INDIRECT("'R06F_"&amp;CheckItem&amp;"'!$Z$51")</t>
  </si>
  <si>
    <t>R06F(110,280)&gt;=0</t>
  </si>
  <si>
    <t>X=IF(ISERROR(INDIRECT("'R06F_"&amp;CheckItem&amp;"'!$AA$51")),0,IF(INDIRECT("'R06F_"&amp;CheckItem&amp;"'!$AA$51")&gt;=0,0,1))</t>
  </si>
  <si>
    <t>X=INDIRECT("'R06F_"&amp;CheckItem&amp;"'!$AA$51")</t>
  </si>
  <si>
    <t>R06F(110,290)&gt;=0</t>
  </si>
  <si>
    <t>X=IF(ISERROR(INDIRECT("'R06F_"&amp;CheckItem&amp;"'!$AB$51")),0,IF(INDIRECT("'R06F_"&amp;CheckItem&amp;"'!$AB$51")&gt;=0,0,1))</t>
  </si>
  <si>
    <t>X=INDIRECT("'R06F_"&amp;CheckItem&amp;"'!$AB$51")</t>
  </si>
  <si>
    <t>R06F(110,300)&gt;=0</t>
  </si>
  <si>
    <t>X=IF(ISERROR(INDIRECT("'R06F_"&amp;CheckItem&amp;"'!$AC$51")),0,IF(INDIRECT("'R06F_"&amp;CheckItem&amp;"'!$AC$51")&gt;=0,0,1))</t>
  </si>
  <si>
    <t>X=INDIRECT("'R06F_"&amp;CheckItem&amp;"'!$AC$51")</t>
  </si>
  <si>
    <t>R06F(110,310)&gt;=0</t>
  </si>
  <si>
    <t>X=IF(ISERROR(INDIRECT("'R06F_"&amp;CheckItem&amp;"'!$AD$51")),0,IF(INDIRECT("'R06F_"&amp;CheckItem&amp;"'!$AD$51")&gt;=0,0,1))</t>
  </si>
  <si>
    <t>X=INDIRECT("'R06F_"&amp;CheckItem&amp;"'!$AD$51")</t>
  </si>
  <si>
    <t>R06F(130,100)&gt;=0</t>
  </si>
  <si>
    <t>X=IF(ISERROR(INDIRECT("'R06F_"&amp;CheckItem&amp;"'!$I$53")),0,IF(INDIRECT("'R06F_"&amp;CheckItem&amp;"'!$I$53")&gt;=0,0,1))</t>
  </si>
  <si>
    <t>X=INDIRECT("'R06F_"&amp;CheckItem&amp;"'!$I$53")</t>
  </si>
  <si>
    <t>R06F(120,110)&gt;=0</t>
  </si>
  <si>
    <t>X=IF(ISERROR(INDIRECT("'R06F_"&amp;CheckItem&amp;"'!$J$52")),0,IF(INDIRECT("'R06F_"&amp;CheckItem&amp;"'!$J$52")&gt;=0,0,1))</t>
  </si>
  <si>
    <t>X=INDIRECT("'R06F_"&amp;CheckItem&amp;"'!$J$52")</t>
  </si>
  <si>
    <t>R06F(120,120)&gt;=0</t>
  </si>
  <si>
    <t>X=IF(ISERROR(INDIRECT("'R06F_"&amp;CheckItem&amp;"'!$K$52")),0,IF(INDIRECT("'R06F_"&amp;CheckItem&amp;"'!$K$52")&gt;=0,0,1))</t>
  </si>
  <si>
    <t>X=INDIRECT("'R06F_"&amp;CheckItem&amp;"'!$K$52")</t>
  </si>
  <si>
    <t>R06F(120,130)&gt;=0</t>
  </si>
  <si>
    <t>X=IF(ISERROR(INDIRECT("'R06F_"&amp;CheckItem&amp;"'!$L$52")),0,IF(INDIRECT("'R06F_"&amp;CheckItem&amp;"'!$L$52")&gt;=0,0,1))</t>
  </si>
  <si>
    <t>X=INDIRECT("'R06F_"&amp;CheckItem&amp;"'!$L$52")</t>
  </si>
  <si>
    <t>R06F(120,140)&gt;=0</t>
  </si>
  <si>
    <t>X=IF(ISERROR(INDIRECT("'R06F_"&amp;CheckItem&amp;"'!$M$52")),0,IF(INDIRECT("'R06F_"&amp;CheckItem&amp;"'!$M$52")&gt;=0,0,1))</t>
  </si>
  <si>
    <t>X=INDIRECT("'R06F_"&amp;CheckItem&amp;"'!$M$52")</t>
  </si>
  <si>
    <t>R06F(120,150)&gt;=0</t>
  </si>
  <si>
    <t>X=IF(ISERROR(INDIRECT("'R06F_"&amp;CheckItem&amp;"'!$N$52")),0,IF(INDIRECT("'R06F_"&amp;CheckItem&amp;"'!$N$52")&gt;=0,0,1))</t>
  </si>
  <si>
    <t>X=INDIRECT("'R06F_"&amp;CheckItem&amp;"'!$N$52")</t>
  </si>
  <si>
    <t>R06F(120,160)&gt;=0</t>
  </si>
  <si>
    <t>X=IF(ISERROR(INDIRECT("'R06F_"&amp;CheckItem&amp;"'!$O$52")),0,IF(INDIRECT("'R06F_"&amp;CheckItem&amp;"'!$O$52")&gt;=0,0,1))</t>
  </si>
  <si>
    <t>X=INDIRECT("'R06F_"&amp;CheckItem&amp;"'!$O$52")</t>
  </si>
  <si>
    <t>R06F(120,170)&gt;=0</t>
  </si>
  <si>
    <t>X=IF(ISERROR(INDIRECT("'R06F_"&amp;CheckItem&amp;"'!$P$52")),0,IF(INDIRECT("'R06F_"&amp;CheckItem&amp;"'!$P$52")&gt;=0,0,1))</t>
  </si>
  <si>
    <t>X=INDIRECT("'R06F_"&amp;CheckItem&amp;"'!$P$52")</t>
  </si>
  <si>
    <t>R06F(120,180)&gt;=0</t>
  </si>
  <si>
    <t>X=IF(ISERROR(INDIRECT("'R06F_"&amp;CheckItem&amp;"'!$Q$52")),0,IF(INDIRECT("'R06F_"&amp;CheckItem&amp;"'!$Q$52")&gt;=0,0,1))</t>
  </si>
  <si>
    <t>X=INDIRECT("'R06F_"&amp;CheckItem&amp;"'!$Q$52")</t>
  </si>
  <si>
    <t>R06F(120,190)&gt;=0</t>
  </si>
  <si>
    <t>X=IF(ISERROR(INDIRECT("'R06F_"&amp;CheckItem&amp;"'!$R$52")),0,IF(INDIRECT("'R06F_"&amp;CheckItem&amp;"'!$R$52")&gt;=0,0,1))</t>
  </si>
  <si>
    <t>X=INDIRECT("'R06F_"&amp;CheckItem&amp;"'!$R$52")</t>
  </si>
  <si>
    <t>R06F(120,200)&gt;=0</t>
  </si>
  <si>
    <t>X=IF(ISERROR(INDIRECT("'R06F_"&amp;CheckItem&amp;"'!$S$52")),0,IF(INDIRECT("'R06F_"&amp;CheckItem&amp;"'!$S$52")&gt;=0,0,1))</t>
  </si>
  <si>
    <t>X=INDIRECT("'R06F_"&amp;CheckItem&amp;"'!$S$52")</t>
  </si>
  <si>
    <t>R06F(120,210)&gt;=0</t>
  </si>
  <si>
    <t>X=IF(ISERROR(INDIRECT("'R06F_"&amp;CheckItem&amp;"'!$T$52")),0,IF(INDIRECT("'R06F_"&amp;CheckItem&amp;"'!$T$52")&gt;=0,0,1))</t>
  </si>
  <si>
    <t>X=INDIRECT("'R06F_"&amp;CheckItem&amp;"'!$T$52")</t>
  </si>
  <si>
    <t>R06F(120,220)&gt;=0</t>
  </si>
  <si>
    <t>X=IF(ISERROR(INDIRECT("'R06F_"&amp;CheckItem&amp;"'!$U$52")),0,IF(INDIRECT("'R06F_"&amp;CheckItem&amp;"'!$U$52")&gt;=0,0,1))</t>
  </si>
  <si>
    <t>X=INDIRECT("'R06F_"&amp;CheckItem&amp;"'!$U$52")</t>
  </si>
  <si>
    <t>R06F(120,230)&gt;=0</t>
  </si>
  <si>
    <t>X=IF(ISERROR(INDIRECT("'R06F_"&amp;CheckItem&amp;"'!$V$52")),0,IF(INDIRECT("'R06F_"&amp;CheckItem&amp;"'!$V$52")&gt;=0,0,1))</t>
  </si>
  <si>
    <t>X=INDIRECT("'R06F_"&amp;CheckItem&amp;"'!$V$52")</t>
  </si>
  <si>
    <t>R06F(120,240)&gt;=0</t>
  </si>
  <si>
    <t>X=IF(ISERROR(INDIRECT("'R06F_"&amp;CheckItem&amp;"'!$W$52")),0,IF(INDIRECT("'R06F_"&amp;CheckItem&amp;"'!$W$52")&gt;=0,0,1))</t>
  </si>
  <si>
    <t>X=INDIRECT("'R06F_"&amp;CheckItem&amp;"'!$W$52")</t>
  </si>
  <si>
    <t>R06F(120,250)&gt;=0</t>
  </si>
  <si>
    <t>X=IF(ISERROR(INDIRECT("'R06F_"&amp;CheckItem&amp;"'!$X$52")),0,IF(INDIRECT("'R06F_"&amp;CheckItem&amp;"'!$X$52")&gt;=0,0,1))</t>
  </si>
  <si>
    <t>X=INDIRECT("'R06F_"&amp;CheckItem&amp;"'!$X$52")</t>
  </si>
  <si>
    <t>R06F(120,260)&gt;=0</t>
  </si>
  <si>
    <t>X=IF(ISERROR(INDIRECT("'R06F_"&amp;CheckItem&amp;"'!$Y$52")),0,IF(INDIRECT("'R06F_"&amp;CheckItem&amp;"'!$Y$52")&gt;=0,0,1))</t>
  </si>
  <si>
    <t>X=INDIRECT("'R06F_"&amp;CheckItem&amp;"'!$Y$52")</t>
  </si>
  <si>
    <t>R06F(120,270)&gt;=0</t>
  </si>
  <si>
    <t>X=IF(ISERROR(INDIRECT("'R06F_"&amp;CheckItem&amp;"'!$Z$52")),0,IF(INDIRECT("'R06F_"&amp;CheckItem&amp;"'!$Z$52")&gt;=0,0,1))</t>
  </si>
  <si>
    <t>X=INDIRECT("'R06F_"&amp;CheckItem&amp;"'!$Z$52")</t>
  </si>
  <si>
    <t>R06F(120,280)&gt;=0</t>
  </si>
  <si>
    <t>X=IF(ISERROR(INDIRECT("'R06F_"&amp;CheckItem&amp;"'!$AA$52")),0,IF(INDIRECT("'R06F_"&amp;CheckItem&amp;"'!$AA$52")&gt;=0,0,1))</t>
  </si>
  <si>
    <t>X=INDIRECT("'R06F_"&amp;CheckItem&amp;"'!$AA$52")</t>
  </si>
  <si>
    <t>R06F(120,290)&gt;=0</t>
  </si>
  <si>
    <t>X=IF(ISERROR(INDIRECT("'R06F_"&amp;CheckItem&amp;"'!$AB$52")),0,IF(INDIRECT("'R06F_"&amp;CheckItem&amp;"'!$AB$52")&gt;=0,0,1))</t>
  </si>
  <si>
    <t>X=INDIRECT("'R06F_"&amp;CheckItem&amp;"'!$AB$52")</t>
  </si>
  <si>
    <t>R06F(120,300)&gt;=0</t>
  </si>
  <si>
    <t>X=IF(ISERROR(INDIRECT("'R06F_"&amp;CheckItem&amp;"'!$AC$52")),0,IF(INDIRECT("'R06F_"&amp;CheckItem&amp;"'!$AC$52")&gt;=0,0,1))</t>
  </si>
  <si>
    <t>X=INDIRECT("'R06F_"&amp;CheckItem&amp;"'!$AC$52")</t>
  </si>
  <si>
    <t>R06F(120,310)&gt;=0</t>
  </si>
  <si>
    <t>X=IF(ISERROR(INDIRECT("'R06F_"&amp;CheckItem&amp;"'!$AD$52")),0,IF(INDIRECT("'R06F_"&amp;CheckItem&amp;"'!$AD$52")&gt;=0,0,1))</t>
  </si>
  <si>
    <t>X=INDIRECT("'R06F_"&amp;CheckItem&amp;"'!$AD$52")</t>
  </si>
  <si>
    <t>R06F(130,110)&gt;=0</t>
  </si>
  <si>
    <t>X=IF(ISERROR(INDIRECT("'R06F_"&amp;CheckItem&amp;"'!$J$53")),0,IF(INDIRECT("'R06F_"&amp;CheckItem&amp;"'!$J$53")&gt;=0,0,1))</t>
  </si>
  <si>
    <t>X=INDIRECT("'R06F_"&amp;CheckItem&amp;"'!$J$53")</t>
  </si>
  <si>
    <t>R06F(130,120)&gt;=0</t>
  </si>
  <si>
    <t>X=IF(ISERROR(INDIRECT("'R06F_"&amp;CheckItem&amp;"'!$K$53")),0,IF(INDIRECT("'R06F_"&amp;CheckItem&amp;"'!$K$53")&gt;=0,0,1))</t>
  </si>
  <si>
    <t>X=INDIRECT("'R06F_"&amp;CheckItem&amp;"'!$K$53")</t>
  </si>
  <si>
    <t>R06F(130,130)&gt;=0</t>
  </si>
  <si>
    <t>X=IF(ISERROR(INDIRECT("'R06F_"&amp;CheckItem&amp;"'!$L$53")),0,IF(INDIRECT("'R06F_"&amp;CheckItem&amp;"'!$L$53")&gt;=0,0,1))</t>
  </si>
  <si>
    <t>X=INDIRECT("'R06F_"&amp;CheckItem&amp;"'!$L$53")</t>
  </si>
  <si>
    <t>R06F(130,140)&gt;=0</t>
  </si>
  <si>
    <t>X=IF(ISERROR(INDIRECT("'R06F_"&amp;CheckItem&amp;"'!$M$53")),0,IF(INDIRECT("'R06F_"&amp;CheckItem&amp;"'!$M$53")&gt;=0,0,1))</t>
  </si>
  <si>
    <t>X=INDIRECT("'R06F_"&amp;CheckItem&amp;"'!$M$53")</t>
  </si>
  <si>
    <t>R06F(130,150)&gt;=0</t>
  </si>
  <si>
    <t>X=IF(ISERROR(INDIRECT("'R06F_"&amp;CheckItem&amp;"'!$N$53")),0,IF(INDIRECT("'R06F_"&amp;CheckItem&amp;"'!$N$53")&gt;=0,0,1))</t>
  </si>
  <si>
    <t>X=INDIRECT("'R06F_"&amp;CheckItem&amp;"'!$N$53")</t>
  </si>
  <si>
    <t>R06F(130,160)&gt;=0</t>
  </si>
  <si>
    <t>X=IF(ISERROR(INDIRECT("'R06F_"&amp;CheckItem&amp;"'!$O$53")),0,IF(INDIRECT("'R06F_"&amp;CheckItem&amp;"'!$O$53")&gt;=0,0,1))</t>
  </si>
  <si>
    <t>X=INDIRECT("'R06F_"&amp;CheckItem&amp;"'!$O$53")</t>
  </si>
  <si>
    <t>R06F(130,170)&gt;=0</t>
  </si>
  <si>
    <t>X=IF(ISERROR(INDIRECT("'R06F_"&amp;CheckItem&amp;"'!$P$53")),0,IF(INDIRECT("'R06F_"&amp;CheckItem&amp;"'!$P$53")&gt;=0,0,1))</t>
  </si>
  <si>
    <t>X=INDIRECT("'R06F_"&amp;CheckItem&amp;"'!$P$53")</t>
  </si>
  <si>
    <t>R06F(130,180)&gt;=0</t>
  </si>
  <si>
    <t>X=IF(ISERROR(INDIRECT("'R06F_"&amp;CheckItem&amp;"'!$Q$53")),0,IF(INDIRECT("'R06F_"&amp;CheckItem&amp;"'!$Q$53")&gt;=0,0,1))</t>
  </si>
  <si>
    <t>X=INDIRECT("'R06F_"&amp;CheckItem&amp;"'!$Q$53")</t>
  </si>
  <si>
    <t>R06F(130,190)&gt;=0</t>
  </si>
  <si>
    <t>X=IF(ISERROR(INDIRECT("'R06F_"&amp;CheckItem&amp;"'!$R$53")),0,IF(INDIRECT("'R06F_"&amp;CheckItem&amp;"'!$R$53")&gt;=0,0,1))</t>
  </si>
  <si>
    <t>X=INDIRECT("'R06F_"&amp;CheckItem&amp;"'!$R$53")</t>
  </si>
  <si>
    <t>R06F(130,200)&gt;=0</t>
  </si>
  <si>
    <t>X=IF(ISERROR(INDIRECT("'R06F_"&amp;CheckItem&amp;"'!$S$53")),0,IF(INDIRECT("'R06F_"&amp;CheckItem&amp;"'!$S$53")&gt;=0,0,1))</t>
  </si>
  <si>
    <t>X=INDIRECT("'R06F_"&amp;CheckItem&amp;"'!$S$53")</t>
  </si>
  <si>
    <t>R06F(130,210)&gt;=0</t>
  </si>
  <si>
    <t>X=IF(ISERROR(INDIRECT("'R06F_"&amp;CheckItem&amp;"'!$T$53")),0,IF(INDIRECT("'R06F_"&amp;CheckItem&amp;"'!$T$53")&gt;=0,0,1))</t>
  </si>
  <si>
    <t>X=INDIRECT("'R06F_"&amp;CheckItem&amp;"'!$T$53")</t>
  </si>
  <si>
    <t>R06F(130,220)&gt;=0</t>
  </si>
  <si>
    <t>X=IF(ISERROR(INDIRECT("'R06F_"&amp;CheckItem&amp;"'!$U$53")),0,IF(INDIRECT("'R06F_"&amp;CheckItem&amp;"'!$U$53")&gt;=0,0,1))</t>
  </si>
  <si>
    <t>X=INDIRECT("'R06F_"&amp;CheckItem&amp;"'!$U$53")</t>
  </si>
  <si>
    <t>R06F(130,230)&gt;=0</t>
  </si>
  <si>
    <t>X=IF(ISERROR(INDIRECT("'R06F_"&amp;CheckItem&amp;"'!$V$53")),0,IF(INDIRECT("'R06F_"&amp;CheckItem&amp;"'!$V$53")&gt;=0,0,1))</t>
  </si>
  <si>
    <t>X=INDIRECT("'R06F_"&amp;CheckItem&amp;"'!$V$53")</t>
  </si>
  <si>
    <t>R06F(130,240)&gt;=0</t>
  </si>
  <si>
    <t>X=IF(ISERROR(INDIRECT("'R06F_"&amp;CheckItem&amp;"'!$W$53")),0,IF(INDIRECT("'R06F_"&amp;CheckItem&amp;"'!$W$53")&gt;=0,0,1))</t>
  </si>
  <si>
    <t>X=INDIRECT("'R06F_"&amp;CheckItem&amp;"'!$W$53")</t>
  </si>
  <si>
    <t>R06F(130,250)&gt;=0</t>
  </si>
  <si>
    <t>X=IF(ISERROR(INDIRECT("'R06F_"&amp;CheckItem&amp;"'!$X$53")),0,IF(INDIRECT("'R06F_"&amp;CheckItem&amp;"'!$X$53")&gt;=0,0,1))</t>
  </si>
  <si>
    <t>X=INDIRECT("'R06F_"&amp;CheckItem&amp;"'!$X$53")</t>
  </si>
  <si>
    <t>R06F(130,260)&gt;=0</t>
  </si>
  <si>
    <t>X=IF(ISERROR(INDIRECT("'R06F_"&amp;CheckItem&amp;"'!$Y$53")),0,IF(INDIRECT("'R06F_"&amp;CheckItem&amp;"'!$Y$53")&gt;=0,0,1))</t>
  </si>
  <si>
    <t>X=INDIRECT("'R06F_"&amp;CheckItem&amp;"'!$Y$53")</t>
  </si>
  <si>
    <t>R06F(130,270)&gt;=0</t>
  </si>
  <si>
    <t>X=IF(ISERROR(INDIRECT("'R06F_"&amp;CheckItem&amp;"'!$Z$53")),0,IF(INDIRECT("'R06F_"&amp;CheckItem&amp;"'!$Z$53")&gt;=0,0,1))</t>
  </si>
  <si>
    <t>X=INDIRECT("'R06F_"&amp;CheckItem&amp;"'!$Z$53")</t>
  </si>
  <si>
    <t>R06F(130,280)&gt;=0</t>
  </si>
  <si>
    <t>X=IF(ISERROR(INDIRECT("'R06F_"&amp;CheckItem&amp;"'!$AA$53")),0,IF(INDIRECT("'R06F_"&amp;CheckItem&amp;"'!$AA$53")&gt;=0,0,1))</t>
  </si>
  <si>
    <t>X=INDIRECT("'R06F_"&amp;CheckItem&amp;"'!$AA$53")</t>
  </si>
  <si>
    <t>R06F(130,290)&gt;=0</t>
  </si>
  <si>
    <t>X=IF(ISERROR(INDIRECT("'R06F_"&amp;CheckItem&amp;"'!$AB$53")),0,IF(INDIRECT("'R06F_"&amp;CheckItem&amp;"'!$AB$53")&gt;=0,0,1))</t>
  </si>
  <si>
    <t>X=INDIRECT("'R06F_"&amp;CheckItem&amp;"'!$AB$53")</t>
  </si>
  <si>
    <t>R06F(130,300)&gt;=0</t>
  </si>
  <si>
    <t>X=IF(ISERROR(INDIRECT("'R06F_"&amp;CheckItem&amp;"'!$AC$53")),0,IF(INDIRECT("'R06F_"&amp;CheckItem&amp;"'!$AC$53")&gt;=0,0,1))</t>
  </si>
  <si>
    <t>X=INDIRECT("'R06F_"&amp;CheckItem&amp;"'!$AC$53")</t>
  </si>
  <si>
    <t>R06F(130,310)&gt;=0</t>
  </si>
  <si>
    <t>X=IF(ISERROR(INDIRECT("'R06F_"&amp;CheckItem&amp;"'!$AD$53")),0,IF(INDIRECT("'R06F_"&amp;CheckItem&amp;"'!$AD$53")&gt;=0,0,1))</t>
  </si>
  <si>
    <t>X=INDIRECT("'R06F_"&amp;CheckItem&amp;"'!$AD$53")</t>
  </si>
  <si>
    <t>R08F(10005,100)&gt;=0</t>
  </si>
  <si>
    <t>X=IF(ISERROR(INDIRECT("'R08F_"&amp;CheckItem&amp;"'!$L$38")),0,IF(INDIRECT("'R08F_"&amp;CheckItem&amp;"'!$L$38")&gt;=0,0,1))</t>
  </si>
  <si>
    <t>X=INDIRECT("'R08F_"&amp;CheckItem&amp;"'!$L$38")</t>
  </si>
  <si>
    <t>R08F(10005,110)&gt;=0</t>
  </si>
  <si>
    <t>X=IF(ISERROR(INDIRECT("'R08F_"&amp;CheckItem&amp;"'!$M$38")),0,IF(INDIRECT("'R08F_"&amp;CheckItem&amp;"'!$M$38")&gt;=0,0,1))</t>
  </si>
  <si>
    <t>X=INDIRECT("'R08F_"&amp;CheckItem&amp;"'!$M$38")</t>
  </si>
  <si>
    <t>R08F(10005,120)&gt;=0</t>
  </si>
  <si>
    <t>X=IF(ISERROR(INDIRECT("'R08F_"&amp;CheckItem&amp;"'!$N$38")),0,IF(INDIRECT("'R08F_"&amp;CheckItem&amp;"'!$N$38")&gt;=0,0,1))</t>
  </si>
  <si>
    <t>X=INDIRECT("'R08F_"&amp;CheckItem&amp;"'!$N$38")</t>
  </si>
  <si>
    <t>R08F(10005,130)&gt;=0</t>
  </si>
  <si>
    <t>X=IF(ISERROR(INDIRECT("'R08F_"&amp;CheckItem&amp;"'!$O$38")),0,IF(INDIRECT("'R08F_"&amp;CheckItem&amp;"'!$O$38")&gt;=0,0,1))</t>
  </si>
  <si>
    <t>X=INDIRECT("'R08F_"&amp;CheckItem&amp;"'!$O$38")</t>
  </si>
  <si>
    <t>R08F(10005,140)&gt;=0</t>
  </si>
  <si>
    <t>X=IF(ISERROR(INDIRECT("'R08F_"&amp;CheckItem&amp;"'!$P$38")),0,IF(INDIRECT("'R08F_"&amp;CheckItem&amp;"'!$P$38")&gt;=0,0,1))</t>
  </si>
  <si>
    <t>X=INDIRECT("'R08F_"&amp;CheckItem&amp;"'!$P$38")</t>
  </si>
  <si>
    <t>R08F(10005,150)&gt;=0</t>
  </si>
  <si>
    <t>X=IF(ISERROR(INDIRECT("'R08F_"&amp;CheckItem&amp;"'!$Q$38")),0,IF(INDIRECT("'R08F_"&amp;CheckItem&amp;"'!$Q$38")&gt;=0,0,1))</t>
  </si>
  <si>
    <t>X=INDIRECT("'R08F_"&amp;CheckItem&amp;"'!$Q$38")</t>
  </si>
  <si>
    <t>R08F(10005,160)&gt;=0</t>
  </si>
  <si>
    <t>X=IF(ISERROR(INDIRECT("'R08F_"&amp;CheckItem&amp;"'!$R$38")),0,IF(INDIRECT("'R08F_"&amp;CheckItem&amp;"'!$R$38")&gt;=0,0,1))</t>
  </si>
  <si>
    <t>X=INDIRECT("'R08F_"&amp;CheckItem&amp;"'!$R$38")</t>
  </si>
  <si>
    <t>R08F(10005,170)&gt;=0</t>
  </si>
  <si>
    <t>X=IF(ISERROR(INDIRECT("'R08F_"&amp;CheckItem&amp;"'!$S$38")),0,IF(INDIRECT("'R08F_"&amp;CheckItem&amp;"'!$S$38")&gt;=0,0,1))</t>
  </si>
  <si>
    <t>X=INDIRECT("'R08F_"&amp;CheckItem&amp;"'!$S$38")</t>
  </si>
  <si>
    <t>R08F(10005,180)&gt;=0</t>
  </si>
  <si>
    <t>X=IF(ISERROR(INDIRECT("'R08F_"&amp;CheckItem&amp;"'!$T$38")),0,IF(INDIRECT("'R08F_"&amp;CheckItem&amp;"'!$T$38")&gt;=0,0,1))</t>
  </si>
  <si>
    <t>X=INDIRECT("'R08F_"&amp;CheckItem&amp;"'!$T$38")</t>
  </si>
  <si>
    <t>R08F(10005,190)&gt;=0</t>
  </si>
  <si>
    <t>X=IF(ISERROR(INDIRECT("'R08F_"&amp;CheckItem&amp;"'!$U$38")),0,IF(INDIRECT("'R08F_"&amp;CheckItem&amp;"'!$U$38")&gt;=0,0,1))</t>
  </si>
  <si>
    <t>X=INDIRECT("'R08F_"&amp;CheckItem&amp;"'!$U$38")</t>
  </si>
  <si>
    <t>R08F(10005,200)&gt;=0</t>
  </si>
  <si>
    <t>X=IF(ISERROR(INDIRECT("'R08F_"&amp;CheckItem&amp;"'!$V$38")),0,IF(INDIRECT("'R08F_"&amp;CheckItem&amp;"'!$V$38")&gt;=0,0,1))</t>
  </si>
  <si>
    <t>X=INDIRECT("'R08F_"&amp;CheckItem&amp;"'!$V$38")</t>
  </si>
  <si>
    <t>R08F(10005,210)&gt;=0</t>
  </si>
  <si>
    <t>X=IF(ISERROR(INDIRECT("'R08F_"&amp;CheckItem&amp;"'!$W$38")),0,IF(INDIRECT("'R08F_"&amp;CheckItem&amp;"'!$W$38")&gt;=0,0,1))</t>
  </si>
  <si>
    <t>X=INDIRECT("'R08F_"&amp;CheckItem&amp;"'!$W$38")</t>
  </si>
  <si>
    <t>R08F(10005,220)&gt;=0</t>
  </si>
  <si>
    <t>X=IF(ISERROR(INDIRECT("'R08F_"&amp;CheckItem&amp;"'!$X$38")),0,IF(INDIRECT("'R08F_"&amp;CheckItem&amp;"'!$X$38")&gt;=0,0,1))</t>
  </si>
  <si>
    <t>X=INDIRECT("'R08F_"&amp;CheckItem&amp;"'!$X$38")</t>
  </si>
  <si>
    <t>R08F(10005,230)&gt;=0</t>
  </si>
  <si>
    <t>X=IF(ISERROR(INDIRECT("'R08F_"&amp;CheckItem&amp;"'!$Y$38")),0,IF(INDIRECT("'R08F_"&amp;CheckItem&amp;"'!$Y$38")&gt;=0,0,1))</t>
  </si>
  <si>
    <t>X=INDIRECT("'R08F_"&amp;CheckItem&amp;"'!$Y$38")</t>
  </si>
  <si>
    <t>R08F(10005,240)&gt;=0</t>
  </si>
  <si>
    <t>X=IF(ISERROR(INDIRECT("'R08F_"&amp;CheckItem&amp;"'!$Z$38")),0,IF(INDIRECT("'R08F_"&amp;CheckItem&amp;"'!$Z$38")&gt;=0,0,1))</t>
  </si>
  <si>
    <t>X=INDIRECT("'R08F_"&amp;CheckItem&amp;"'!$Z$38")</t>
  </si>
  <si>
    <t>R08F(10005,250)&gt;=0</t>
  </si>
  <si>
    <t>X=IF(ISERROR(INDIRECT("'R08F_"&amp;CheckItem&amp;"'!$AA$38")),0,IF(INDIRECT("'R08F_"&amp;CheckItem&amp;"'!$AA$38")&gt;=0,0,1))</t>
  </si>
  <si>
    <t>X=INDIRECT("'R08F_"&amp;CheckItem&amp;"'!$AA$38")</t>
  </si>
  <si>
    <t>R08F(10005,260)&gt;=0</t>
  </si>
  <si>
    <t>X=IF(ISERROR(INDIRECT("'R08F_"&amp;CheckItem&amp;"'!$AB$38")),0,IF(INDIRECT("'R08F_"&amp;CheckItem&amp;"'!$AB$38")&gt;=0,0,1))</t>
  </si>
  <si>
    <t>X=INDIRECT("'R08F_"&amp;CheckItem&amp;"'!$AB$38")</t>
  </si>
  <si>
    <t>R08F(10005,270)&gt;=0</t>
  </si>
  <si>
    <t>X=IF(ISERROR(INDIRECT("'R08F_"&amp;CheckItem&amp;"'!$AC$38")),0,IF(INDIRECT("'R08F_"&amp;CheckItem&amp;"'!$AC$38")&gt;=0,0,1))</t>
  </si>
  <si>
    <t>X=INDIRECT("'R08F_"&amp;CheckItem&amp;"'!$AC$38")</t>
  </si>
  <si>
    <t>R08F(10005,280)&gt;=0</t>
  </si>
  <si>
    <t>X=IF(ISERROR(INDIRECT("'R08F_"&amp;CheckItem&amp;"'!$AD$38")),0,IF(INDIRECT("'R08F_"&amp;CheckItem&amp;"'!$AD$38")&gt;=0,0,1))</t>
  </si>
  <si>
    <t>X=INDIRECT("'R08F_"&amp;CheckItem&amp;"'!$AD$38")</t>
  </si>
  <si>
    <t>R08F(10005,290)&gt;=0</t>
  </si>
  <si>
    <t>X=IF(ISERROR(INDIRECT("'R08F_"&amp;CheckItem&amp;"'!$AE$38")),0,IF(INDIRECT("'R08F_"&amp;CheckItem&amp;"'!$AE$38")&gt;=0,0,1))</t>
  </si>
  <si>
    <t>X=INDIRECT("'R08F_"&amp;CheckItem&amp;"'!$AE$38")</t>
  </si>
  <si>
    <t>R08F(10005,300)&gt;=0</t>
  </si>
  <si>
    <t>X=IF(ISERROR(INDIRECT("'R08F_"&amp;CheckItem&amp;"'!$AF$38")),0,IF(INDIRECT("'R08F_"&amp;CheckItem&amp;"'!$AF$38")&gt;=0,0,1))</t>
  </si>
  <si>
    <t>X=INDIRECT("'R08F_"&amp;CheckItem&amp;"'!$AF$38")</t>
  </si>
  <si>
    <t>R08F(10010,100)&gt;=0</t>
  </si>
  <si>
    <t>X=IF(ISERROR(INDIRECT("'R08F_"&amp;CheckItem&amp;"'!$L$39")),0,IF(INDIRECT("'R08F_"&amp;CheckItem&amp;"'!$L$39")&gt;=0,0,1))</t>
  </si>
  <si>
    <t>X=INDIRECT("'R08F_"&amp;CheckItem&amp;"'!$L$39")</t>
  </si>
  <si>
    <t>R08F(10010,110)&gt;=0</t>
  </si>
  <si>
    <t>X=IF(ISERROR(INDIRECT("'R08F_"&amp;CheckItem&amp;"'!$M$39")),0,IF(INDIRECT("'R08F_"&amp;CheckItem&amp;"'!$M$39")&gt;=0,0,1))</t>
  </si>
  <si>
    <t>X=INDIRECT("'R08F_"&amp;CheckItem&amp;"'!$M$39")</t>
  </si>
  <si>
    <t>R08F(10010,120)&gt;=0</t>
  </si>
  <si>
    <t>X=IF(ISERROR(INDIRECT("'R08F_"&amp;CheckItem&amp;"'!$N$39")),0,IF(INDIRECT("'R08F_"&amp;CheckItem&amp;"'!$N$39")&gt;=0,0,1))</t>
  </si>
  <si>
    <t>X=INDIRECT("'R08F_"&amp;CheckItem&amp;"'!$N$39")</t>
  </si>
  <si>
    <t>R08F(10010,130)&gt;=0</t>
  </si>
  <si>
    <t>X=IF(ISERROR(INDIRECT("'R08F_"&amp;CheckItem&amp;"'!$O$39")),0,IF(INDIRECT("'R08F_"&amp;CheckItem&amp;"'!$O$39")&gt;=0,0,1))</t>
  </si>
  <si>
    <t>X=INDIRECT("'R08F_"&amp;CheckItem&amp;"'!$O$39")</t>
  </si>
  <si>
    <t>R08F(10010,140)&gt;=0</t>
  </si>
  <si>
    <t>X=IF(ISERROR(INDIRECT("'R08F_"&amp;CheckItem&amp;"'!$P$39")),0,IF(INDIRECT("'R08F_"&amp;CheckItem&amp;"'!$P$39")&gt;=0,0,1))</t>
  </si>
  <si>
    <t>X=INDIRECT("'R08F_"&amp;CheckItem&amp;"'!$P$39")</t>
  </si>
  <si>
    <t>R08F(10010,150)&gt;=0</t>
  </si>
  <si>
    <t>X=IF(ISERROR(INDIRECT("'R08F_"&amp;CheckItem&amp;"'!$Q$39")),0,IF(INDIRECT("'R08F_"&amp;CheckItem&amp;"'!$Q$39")&gt;=0,0,1))</t>
  </si>
  <si>
    <t>X=INDIRECT("'R08F_"&amp;CheckItem&amp;"'!$Q$39")</t>
  </si>
  <si>
    <t>R08F(10010,160)&gt;=0</t>
  </si>
  <si>
    <t>X=IF(ISERROR(INDIRECT("'R08F_"&amp;CheckItem&amp;"'!$R$39")),0,IF(INDIRECT("'R08F_"&amp;CheckItem&amp;"'!$R$39")&gt;=0,0,1))</t>
  </si>
  <si>
    <t>X=INDIRECT("'R08F_"&amp;CheckItem&amp;"'!$R$39")</t>
  </si>
  <si>
    <t>R08F(10010,170)&gt;=0</t>
  </si>
  <si>
    <t>X=IF(ISERROR(INDIRECT("'R08F_"&amp;CheckItem&amp;"'!$S$39")),0,IF(INDIRECT("'R08F_"&amp;CheckItem&amp;"'!$S$39")&gt;=0,0,1))</t>
  </si>
  <si>
    <t>X=INDIRECT("'R08F_"&amp;CheckItem&amp;"'!$S$39")</t>
  </si>
  <si>
    <t>R08F(10010,180)&gt;=0</t>
  </si>
  <si>
    <t>X=IF(ISERROR(INDIRECT("'R08F_"&amp;CheckItem&amp;"'!$T$39")),0,IF(INDIRECT("'R08F_"&amp;CheckItem&amp;"'!$T$39")&gt;=0,0,1))</t>
  </si>
  <si>
    <t>X=INDIRECT("'R08F_"&amp;CheckItem&amp;"'!$T$39")</t>
  </si>
  <si>
    <t>R08F(10010,190)&gt;=0</t>
  </si>
  <si>
    <t>X=IF(ISERROR(INDIRECT("'R08F_"&amp;CheckItem&amp;"'!$U$39")),0,IF(INDIRECT("'R08F_"&amp;CheckItem&amp;"'!$U$39")&gt;=0,0,1))</t>
  </si>
  <si>
    <t>X=INDIRECT("'R08F_"&amp;CheckItem&amp;"'!$U$39")</t>
  </si>
  <si>
    <t>R08F(10010,200)&gt;=0</t>
  </si>
  <si>
    <t>X=IF(ISERROR(INDIRECT("'R08F_"&amp;CheckItem&amp;"'!$V$39")),0,IF(INDIRECT("'R08F_"&amp;CheckItem&amp;"'!$V$39")&gt;=0,0,1))</t>
  </si>
  <si>
    <t>X=INDIRECT("'R08F_"&amp;CheckItem&amp;"'!$V$39")</t>
  </si>
  <si>
    <t>R08F(10010,210)&gt;=0</t>
  </si>
  <si>
    <t>X=IF(ISERROR(INDIRECT("'R08F_"&amp;CheckItem&amp;"'!$W$39")),0,IF(INDIRECT("'R08F_"&amp;CheckItem&amp;"'!$W$39")&gt;=0,0,1))</t>
  </si>
  <si>
    <t>X=INDIRECT("'R08F_"&amp;CheckItem&amp;"'!$W$39")</t>
  </si>
  <si>
    <t>R08F(10010,220)&gt;=0</t>
  </si>
  <si>
    <t>X=IF(ISERROR(INDIRECT("'R08F_"&amp;CheckItem&amp;"'!$X$39")),0,IF(INDIRECT("'R08F_"&amp;CheckItem&amp;"'!$X$39")&gt;=0,0,1))</t>
  </si>
  <si>
    <t>X=INDIRECT("'R08F_"&amp;CheckItem&amp;"'!$X$39")</t>
  </si>
  <si>
    <t>R08F(10010,230)&gt;=0</t>
  </si>
  <si>
    <t>X=IF(ISERROR(INDIRECT("'R08F_"&amp;CheckItem&amp;"'!$Y$39")),0,IF(INDIRECT("'R08F_"&amp;CheckItem&amp;"'!$Y$39")&gt;=0,0,1))</t>
  </si>
  <si>
    <t>X=INDIRECT("'R08F_"&amp;CheckItem&amp;"'!$Y$39")</t>
  </si>
  <si>
    <t>R08F(10010,240)&gt;=0</t>
  </si>
  <si>
    <t>X=IF(ISERROR(INDIRECT("'R08F_"&amp;CheckItem&amp;"'!$Z$39")),0,IF(INDIRECT("'R08F_"&amp;CheckItem&amp;"'!$Z$39")&gt;=0,0,1))</t>
  </si>
  <si>
    <t>X=INDIRECT("'R08F_"&amp;CheckItem&amp;"'!$Z$39")</t>
  </si>
  <si>
    <t>R08F(10010,250)&gt;=0</t>
  </si>
  <si>
    <t>X=IF(ISERROR(INDIRECT("'R08F_"&amp;CheckItem&amp;"'!$AA$39")),0,IF(INDIRECT("'R08F_"&amp;CheckItem&amp;"'!$AA$39")&gt;=0,0,1))</t>
  </si>
  <si>
    <t>X=INDIRECT("'R08F_"&amp;CheckItem&amp;"'!$AA$39")</t>
  </si>
  <si>
    <t>R08F(10010,260)&gt;=0</t>
  </si>
  <si>
    <t>X=IF(ISERROR(INDIRECT("'R08F_"&amp;CheckItem&amp;"'!$AB$39")),0,IF(INDIRECT("'R08F_"&amp;CheckItem&amp;"'!$AB$39")&gt;=0,0,1))</t>
  </si>
  <si>
    <t>X=INDIRECT("'R08F_"&amp;CheckItem&amp;"'!$AB$39")</t>
  </si>
  <si>
    <t>R08F(10010,270)&gt;=0</t>
  </si>
  <si>
    <t>X=IF(ISERROR(INDIRECT("'R08F_"&amp;CheckItem&amp;"'!$AC$39")),0,IF(INDIRECT("'R08F_"&amp;CheckItem&amp;"'!$AC$39")&gt;=0,0,1))</t>
  </si>
  <si>
    <t>X=INDIRECT("'R08F_"&amp;CheckItem&amp;"'!$AC$39")</t>
  </si>
  <si>
    <t>R08F(10010,280)&gt;=0</t>
  </si>
  <si>
    <t>X=IF(ISERROR(INDIRECT("'R08F_"&amp;CheckItem&amp;"'!$AD$39")),0,IF(INDIRECT("'R08F_"&amp;CheckItem&amp;"'!$AD$39")&gt;=0,0,1))</t>
  </si>
  <si>
    <t>X=INDIRECT("'R08F_"&amp;CheckItem&amp;"'!$AD$39")</t>
  </si>
  <si>
    <t>R08F(10010,290)&gt;=0</t>
  </si>
  <si>
    <t>X=IF(ISERROR(INDIRECT("'R08F_"&amp;CheckItem&amp;"'!$AE$39")),0,IF(INDIRECT("'R08F_"&amp;CheckItem&amp;"'!$AE$39")&gt;=0,0,1))</t>
  </si>
  <si>
    <t>X=INDIRECT("'R08F_"&amp;CheckItem&amp;"'!$AE$39")</t>
  </si>
  <si>
    <t>R08F(10010,300)&gt;=0</t>
  </si>
  <si>
    <t>X=IF(ISERROR(INDIRECT("'R08F_"&amp;CheckItem&amp;"'!$AF$39")),0,IF(INDIRECT("'R08F_"&amp;CheckItem&amp;"'!$AF$39")&gt;=0,0,1))</t>
  </si>
  <si>
    <t>X=INDIRECT("'R08F_"&amp;CheckItem&amp;"'!$AF$39")</t>
  </si>
  <si>
    <t>R08F(11005,100)&gt;=0</t>
  </si>
  <si>
    <t>X=IF(ISERROR(INDIRECT("'R08F_"&amp;CheckItem&amp;"'!$L$41")),0,IF(INDIRECT("'R08F_"&amp;CheckItem&amp;"'!$L$41")&gt;=0,0,1))</t>
  </si>
  <si>
    <t>X=INDIRECT("'R08F_"&amp;CheckItem&amp;"'!$L$41")</t>
  </si>
  <si>
    <t>R08F(11005,110)&gt;=0</t>
  </si>
  <si>
    <t>X=IF(ISERROR(INDIRECT("'R08F_"&amp;CheckItem&amp;"'!$M$41")),0,IF(INDIRECT("'R08F_"&amp;CheckItem&amp;"'!$M$41")&gt;=0,0,1))</t>
  </si>
  <si>
    <t>X=INDIRECT("'R08F_"&amp;CheckItem&amp;"'!$M$41")</t>
  </si>
  <si>
    <t>R08F(11005,120)&gt;=0</t>
  </si>
  <si>
    <t>X=IF(ISERROR(INDIRECT("'R08F_"&amp;CheckItem&amp;"'!$N$41")),0,IF(INDIRECT("'R08F_"&amp;CheckItem&amp;"'!$N$41")&gt;=0,0,1))</t>
  </si>
  <si>
    <t>X=INDIRECT("'R08F_"&amp;CheckItem&amp;"'!$N$41")</t>
  </si>
  <si>
    <t>R08F(11005,130)&gt;=0</t>
  </si>
  <si>
    <t>X=IF(ISERROR(INDIRECT("'R08F_"&amp;CheckItem&amp;"'!$O$41")),0,IF(INDIRECT("'R08F_"&amp;CheckItem&amp;"'!$O$41")&gt;=0,0,1))</t>
  </si>
  <si>
    <t>X=INDIRECT("'R08F_"&amp;CheckItem&amp;"'!$O$41")</t>
  </si>
  <si>
    <t>R08F(11005,140)&gt;=0</t>
  </si>
  <si>
    <t>X=IF(ISERROR(INDIRECT("'R08F_"&amp;CheckItem&amp;"'!$P$41")),0,IF(INDIRECT("'R08F_"&amp;CheckItem&amp;"'!$P$41")&gt;=0,0,1))</t>
  </si>
  <si>
    <t>X=INDIRECT("'R08F_"&amp;CheckItem&amp;"'!$P$41")</t>
  </si>
  <si>
    <t>R08F(11005,150)&gt;=0</t>
  </si>
  <si>
    <t>X=IF(ISERROR(INDIRECT("'R08F_"&amp;CheckItem&amp;"'!$Q$41")),0,IF(INDIRECT("'R08F_"&amp;CheckItem&amp;"'!$Q$41")&gt;=0,0,1))</t>
  </si>
  <si>
    <t>X=INDIRECT("'R08F_"&amp;CheckItem&amp;"'!$Q$41")</t>
  </si>
  <si>
    <t>R08F(11005,160)&gt;=0</t>
  </si>
  <si>
    <t>X=IF(ISERROR(INDIRECT("'R08F_"&amp;CheckItem&amp;"'!$R$41")),0,IF(INDIRECT("'R08F_"&amp;CheckItem&amp;"'!$R$41")&gt;=0,0,1))</t>
  </si>
  <si>
    <t>X=INDIRECT("'R08F_"&amp;CheckItem&amp;"'!$R$41")</t>
  </si>
  <si>
    <t>R08F(11005,170)&gt;=0</t>
  </si>
  <si>
    <t>X=IF(ISERROR(INDIRECT("'R08F_"&amp;CheckItem&amp;"'!$S$41")),0,IF(INDIRECT("'R08F_"&amp;CheckItem&amp;"'!$S$41")&gt;=0,0,1))</t>
  </si>
  <si>
    <t>X=INDIRECT("'R08F_"&amp;CheckItem&amp;"'!$S$41")</t>
  </si>
  <si>
    <t>R08F(11005,180)&gt;=0</t>
  </si>
  <si>
    <t>X=IF(ISERROR(INDIRECT("'R08F_"&amp;CheckItem&amp;"'!$T$41")),0,IF(INDIRECT("'R08F_"&amp;CheckItem&amp;"'!$T$41")&gt;=0,0,1))</t>
  </si>
  <si>
    <t>X=INDIRECT("'R08F_"&amp;CheckItem&amp;"'!$T$41")</t>
  </si>
  <si>
    <t>R08F(11005,190)&gt;=0</t>
  </si>
  <si>
    <t>X=IF(ISERROR(INDIRECT("'R08F_"&amp;CheckItem&amp;"'!$U$41")),0,IF(INDIRECT("'R08F_"&amp;CheckItem&amp;"'!$U$41")&gt;=0,0,1))</t>
  </si>
  <si>
    <t>X=INDIRECT("'R08F_"&amp;CheckItem&amp;"'!$U$41")</t>
  </si>
  <si>
    <t>R08F(11005,200)&gt;=0</t>
  </si>
  <si>
    <t>X=IF(ISERROR(INDIRECT("'R08F_"&amp;CheckItem&amp;"'!$V$41")),0,IF(INDIRECT("'R08F_"&amp;CheckItem&amp;"'!$V$41")&gt;=0,0,1))</t>
  </si>
  <si>
    <t>X=INDIRECT("'R08F_"&amp;CheckItem&amp;"'!$V$41")</t>
  </si>
  <si>
    <t>R08F(11005,210)&gt;=0</t>
  </si>
  <si>
    <t>X=IF(ISERROR(INDIRECT("'R08F_"&amp;CheckItem&amp;"'!$W$41")),0,IF(INDIRECT("'R08F_"&amp;CheckItem&amp;"'!$W$41")&gt;=0,0,1))</t>
  </si>
  <si>
    <t>X=INDIRECT("'R08F_"&amp;CheckItem&amp;"'!$W$41")</t>
  </si>
  <si>
    <t>R08F(11005,220)&gt;=0</t>
  </si>
  <si>
    <t>X=IF(ISERROR(INDIRECT("'R08F_"&amp;CheckItem&amp;"'!$X$41")),0,IF(INDIRECT("'R08F_"&amp;CheckItem&amp;"'!$X$41")&gt;=0,0,1))</t>
  </si>
  <si>
    <t>X=INDIRECT("'R08F_"&amp;CheckItem&amp;"'!$X$41")</t>
  </si>
  <si>
    <t>R08F(11005,230)&gt;=0</t>
  </si>
  <si>
    <t>X=IF(ISERROR(INDIRECT("'R08F_"&amp;CheckItem&amp;"'!$Y$41")),0,IF(INDIRECT("'R08F_"&amp;CheckItem&amp;"'!$Y$41")&gt;=0,0,1))</t>
  </si>
  <si>
    <t>X=INDIRECT("'R08F_"&amp;CheckItem&amp;"'!$Y$41")</t>
  </si>
  <si>
    <t>R08F(11005,240)&gt;=0</t>
  </si>
  <si>
    <t>X=IF(ISERROR(INDIRECT("'R08F_"&amp;CheckItem&amp;"'!$Z$41")),0,IF(INDIRECT("'R08F_"&amp;CheckItem&amp;"'!$Z$41")&gt;=0,0,1))</t>
  </si>
  <si>
    <t>X=INDIRECT("'R08F_"&amp;CheckItem&amp;"'!$Z$41")</t>
  </si>
  <si>
    <t>R08F(11005,250)&gt;=0</t>
  </si>
  <si>
    <t>X=IF(ISERROR(INDIRECT("'R08F_"&amp;CheckItem&amp;"'!$AA$41")),0,IF(INDIRECT("'R08F_"&amp;CheckItem&amp;"'!$AA$41")&gt;=0,0,1))</t>
  </si>
  <si>
    <t>X=INDIRECT("'R08F_"&amp;CheckItem&amp;"'!$AA$41")</t>
  </si>
  <si>
    <t>R08F(11005,260)&gt;=0</t>
  </si>
  <si>
    <t>X=IF(ISERROR(INDIRECT("'R08F_"&amp;CheckItem&amp;"'!$AB$41")),0,IF(INDIRECT("'R08F_"&amp;CheckItem&amp;"'!$AB$41")&gt;=0,0,1))</t>
  </si>
  <si>
    <t>X=INDIRECT("'R08F_"&amp;CheckItem&amp;"'!$AB$41")</t>
  </si>
  <si>
    <t>R08F(11005,270)&gt;=0</t>
  </si>
  <si>
    <t>X=IF(ISERROR(INDIRECT("'R08F_"&amp;CheckItem&amp;"'!$AC$41")),0,IF(INDIRECT("'R08F_"&amp;CheckItem&amp;"'!$AC$41")&gt;=0,0,1))</t>
  </si>
  <si>
    <t>X=INDIRECT("'R08F_"&amp;CheckItem&amp;"'!$AC$41")</t>
  </si>
  <si>
    <t>R08F(11005,280)&gt;=0</t>
  </si>
  <si>
    <t>X=IF(ISERROR(INDIRECT("'R08F_"&amp;CheckItem&amp;"'!$AD$41")),0,IF(INDIRECT("'R08F_"&amp;CheckItem&amp;"'!$AD$41")&gt;=0,0,1))</t>
  </si>
  <si>
    <t>X=INDIRECT("'R08F_"&amp;CheckItem&amp;"'!$AD$41")</t>
  </si>
  <si>
    <t>R08F(11005,290)&gt;=0</t>
  </si>
  <si>
    <t>X=IF(ISERROR(INDIRECT("'R08F_"&amp;CheckItem&amp;"'!$AE$41")),0,IF(INDIRECT("'R08F_"&amp;CheckItem&amp;"'!$AE$41")&gt;=0,0,1))</t>
  </si>
  <si>
    <t>X=INDIRECT("'R08F_"&amp;CheckItem&amp;"'!$AE$41")</t>
  </si>
  <si>
    <t>R08F(11005,300)&gt;=0</t>
  </si>
  <si>
    <t>X=IF(ISERROR(INDIRECT("'R08F_"&amp;CheckItem&amp;"'!$AF$41")),0,IF(INDIRECT("'R08F_"&amp;CheckItem&amp;"'!$AF$41")&gt;=0,0,1))</t>
  </si>
  <si>
    <t>X=INDIRECT("'R08F_"&amp;CheckItem&amp;"'!$AF$41")</t>
  </si>
  <si>
    <t>R08F(11010,100)&gt;=0</t>
  </si>
  <si>
    <t>X=IF(ISERROR(INDIRECT("'R08F_"&amp;CheckItem&amp;"'!$L$42")),0,IF(INDIRECT("'R08F_"&amp;CheckItem&amp;"'!$L$42")&gt;=0,0,1))</t>
  </si>
  <si>
    <t>X=INDIRECT("'R08F_"&amp;CheckItem&amp;"'!$L$42")</t>
  </si>
  <si>
    <t>R08F(11010,110)&gt;=0</t>
  </si>
  <si>
    <t>X=IF(ISERROR(INDIRECT("'R08F_"&amp;CheckItem&amp;"'!$M$42")),0,IF(INDIRECT("'R08F_"&amp;CheckItem&amp;"'!$M$42")&gt;=0,0,1))</t>
  </si>
  <si>
    <t>X=INDIRECT("'R08F_"&amp;CheckItem&amp;"'!$M$42")</t>
  </si>
  <si>
    <t>R08F(11010,120)&gt;=0</t>
  </si>
  <si>
    <t>X=IF(ISERROR(INDIRECT("'R08F_"&amp;CheckItem&amp;"'!$N$42")),0,IF(INDIRECT("'R08F_"&amp;CheckItem&amp;"'!$N$42")&gt;=0,0,1))</t>
  </si>
  <si>
    <t>X=INDIRECT("'R08F_"&amp;CheckItem&amp;"'!$N$42")</t>
  </si>
  <si>
    <t>R08F(11010,130)&gt;=0</t>
  </si>
  <si>
    <t>X=IF(ISERROR(INDIRECT("'R08F_"&amp;CheckItem&amp;"'!$O$42")),0,IF(INDIRECT("'R08F_"&amp;CheckItem&amp;"'!$O$42")&gt;=0,0,1))</t>
  </si>
  <si>
    <t>X=INDIRECT("'R08F_"&amp;CheckItem&amp;"'!$O$42")</t>
  </si>
  <si>
    <t>R08F(11010,140)&gt;=0</t>
  </si>
  <si>
    <t>X=IF(ISERROR(INDIRECT("'R08F_"&amp;CheckItem&amp;"'!$P$42")),0,IF(INDIRECT("'R08F_"&amp;CheckItem&amp;"'!$P$42")&gt;=0,0,1))</t>
  </si>
  <si>
    <t>X=INDIRECT("'R08F_"&amp;CheckItem&amp;"'!$P$42")</t>
  </si>
  <si>
    <t>R08F(11010,150)&gt;=0</t>
  </si>
  <si>
    <t>X=IF(ISERROR(INDIRECT("'R08F_"&amp;CheckItem&amp;"'!$Q$42")),0,IF(INDIRECT("'R08F_"&amp;CheckItem&amp;"'!$Q$42")&gt;=0,0,1))</t>
  </si>
  <si>
    <t>X=INDIRECT("'R08F_"&amp;CheckItem&amp;"'!$Q$42")</t>
  </si>
  <si>
    <t>R08F(11010,160)&gt;=0</t>
  </si>
  <si>
    <t>X=IF(ISERROR(INDIRECT("'R08F_"&amp;CheckItem&amp;"'!$R$42")),0,IF(INDIRECT("'R08F_"&amp;CheckItem&amp;"'!$R$42")&gt;=0,0,1))</t>
  </si>
  <si>
    <t>X=INDIRECT("'R08F_"&amp;CheckItem&amp;"'!$R$42")</t>
  </si>
  <si>
    <t>R08F(11010,170)&gt;=0</t>
  </si>
  <si>
    <t>X=IF(ISERROR(INDIRECT("'R08F_"&amp;CheckItem&amp;"'!$S$42")),0,IF(INDIRECT("'R08F_"&amp;CheckItem&amp;"'!$S$42")&gt;=0,0,1))</t>
  </si>
  <si>
    <t>X=INDIRECT("'R08F_"&amp;CheckItem&amp;"'!$S$42")</t>
  </si>
  <si>
    <t>R08F(11010,180)&gt;=0</t>
  </si>
  <si>
    <t>X=IF(ISERROR(INDIRECT("'R08F_"&amp;CheckItem&amp;"'!$T$42")),0,IF(INDIRECT("'R08F_"&amp;CheckItem&amp;"'!$T$42")&gt;=0,0,1))</t>
  </si>
  <si>
    <t>X=INDIRECT("'R08F_"&amp;CheckItem&amp;"'!$T$42")</t>
  </si>
  <si>
    <t>R08F(11010,190)&gt;=0</t>
  </si>
  <si>
    <t>X=IF(ISERROR(INDIRECT("'R08F_"&amp;CheckItem&amp;"'!$U$42")),0,IF(INDIRECT("'R08F_"&amp;CheckItem&amp;"'!$U$42")&gt;=0,0,1))</t>
  </si>
  <si>
    <t>X=INDIRECT("'R08F_"&amp;CheckItem&amp;"'!$U$42")</t>
  </si>
  <si>
    <t>R08F(11010,200)&gt;=0</t>
  </si>
  <si>
    <t>X=IF(ISERROR(INDIRECT("'R08F_"&amp;CheckItem&amp;"'!$V$42")),0,IF(INDIRECT("'R08F_"&amp;CheckItem&amp;"'!$V$42")&gt;=0,0,1))</t>
  </si>
  <si>
    <t>X=INDIRECT("'R08F_"&amp;CheckItem&amp;"'!$V$42")</t>
  </si>
  <si>
    <t>R08F(11010,210)&gt;=0</t>
  </si>
  <si>
    <t>X=IF(ISERROR(INDIRECT("'R08F_"&amp;CheckItem&amp;"'!$W$42")),0,IF(INDIRECT("'R08F_"&amp;CheckItem&amp;"'!$W$42")&gt;=0,0,1))</t>
  </si>
  <si>
    <t>X=INDIRECT("'R08F_"&amp;CheckItem&amp;"'!$W$42")</t>
  </si>
  <si>
    <t>R08F(11010,220)&gt;=0</t>
  </si>
  <si>
    <t>X=IF(ISERROR(INDIRECT("'R08F_"&amp;CheckItem&amp;"'!$X$42")),0,IF(INDIRECT("'R08F_"&amp;CheckItem&amp;"'!$X$42")&gt;=0,0,1))</t>
  </si>
  <si>
    <t>X=INDIRECT("'R08F_"&amp;CheckItem&amp;"'!$X$42")</t>
  </si>
  <si>
    <t>R08F(11010,230)&gt;=0</t>
  </si>
  <si>
    <t>X=IF(ISERROR(INDIRECT("'R08F_"&amp;CheckItem&amp;"'!$Y$42")),0,IF(INDIRECT("'R08F_"&amp;CheckItem&amp;"'!$Y$42")&gt;=0,0,1))</t>
  </si>
  <si>
    <t>X=INDIRECT("'R08F_"&amp;CheckItem&amp;"'!$Y$42")</t>
  </si>
  <si>
    <t>R08F(11010,240)&gt;=0</t>
  </si>
  <si>
    <t>X=IF(ISERROR(INDIRECT("'R08F_"&amp;CheckItem&amp;"'!$Z$42")),0,IF(INDIRECT("'R08F_"&amp;CheckItem&amp;"'!$Z$42")&gt;=0,0,1))</t>
  </si>
  <si>
    <t>X=INDIRECT("'R08F_"&amp;CheckItem&amp;"'!$Z$42")</t>
  </si>
  <si>
    <t>R08F(11010,250)&gt;=0</t>
  </si>
  <si>
    <t>X=IF(ISERROR(INDIRECT("'R08F_"&amp;CheckItem&amp;"'!$AA$42")),0,IF(INDIRECT("'R08F_"&amp;CheckItem&amp;"'!$AA$42")&gt;=0,0,1))</t>
  </si>
  <si>
    <t>X=INDIRECT("'R08F_"&amp;CheckItem&amp;"'!$AA$42")</t>
  </si>
  <si>
    <t>R08F(11010,260)&gt;=0</t>
  </si>
  <si>
    <t>X=IF(ISERROR(INDIRECT("'R08F_"&amp;CheckItem&amp;"'!$AB$42")),0,IF(INDIRECT("'R08F_"&amp;CheckItem&amp;"'!$AB$42")&gt;=0,0,1))</t>
  </si>
  <si>
    <t>X=INDIRECT("'R08F_"&amp;CheckItem&amp;"'!$AB$42")</t>
  </si>
  <si>
    <t>R08F(11010,270)&gt;=0</t>
  </si>
  <si>
    <t>X=IF(ISERROR(INDIRECT("'R08F_"&amp;CheckItem&amp;"'!$AC$42")),0,IF(INDIRECT("'R08F_"&amp;CheckItem&amp;"'!$AC$42")&gt;=0,0,1))</t>
  </si>
  <si>
    <t>X=INDIRECT("'R08F_"&amp;CheckItem&amp;"'!$AC$42")</t>
  </si>
  <si>
    <t>R08F(11010,280)&gt;=0</t>
  </si>
  <si>
    <t>X=IF(ISERROR(INDIRECT("'R08F_"&amp;CheckItem&amp;"'!$AD$42")),0,IF(INDIRECT("'R08F_"&amp;CheckItem&amp;"'!$AD$42")&gt;=0,0,1))</t>
  </si>
  <si>
    <t>X=INDIRECT("'R08F_"&amp;CheckItem&amp;"'!$AD$42")</t>
  </si>
  <si>
    <t>R08F(11010,290)&gt;=0</t>
  </si>
  <si>
    <t>X=IF(ISERROR(INDIRECT("'R08F_"&amp;CheckItem&amp;"'!$AE$42")),0,IF(INDIRECT("'R08F_"&amp;CheckItem&amp;"'!$AE$42")&gt;=0,0,1))</t>
  </si>
  <si>
    <t>X=INDIRECT("'R08F_"&amp;CheckItem&amp;"'!$AE$42")</t>
  </si>
  <si>
    <t>R08F(11010,300)&gt;=0</t>
  </si>
  <si>
    <t>X=IF(ISERROR(INDIRECT("'R08F_"&amp;CheckItem&amp;"'!$AF$42")),0,IF(INDIRECT("'R08F_"&amp;CheckItem&amp;"'!$AF$42")&gt;=0,0,1))</t>
  </si>
  <si>
    <t>X=INDIRECT("'R08F_"&amp;CheckItem&amp;"'!$AF$42")</t>
  </si>
  <si>
    <t>R08F(12005,100)&gt;=0</t>
  </si>
  <si>
    <t>X=IF(ISERROR(INDIRECT("'R08F_"&amp;CheckItem&amp;"'!$L$44")),0,IF(INDIRECT("'R08F_"&amp;CheckItem&amp;"'!$L$44")&gt;=0,0,1))</t>
  </si>
  <si>
    <t>X=INDIRECT("'R08F_"&amp;CheckItem&amp;"'!$L$44")</t>
  </si>
  <si>
    <t>R08F(12005,110)&gt;=0</t>
  </si>
  <si>
    <t>X=IF(ISERROR(INDIRECT("'R08F_"&amp;CheckItem&amp;"'!$M$44")),0,IF(INDIRECT("'R08F_"&amp;CheckItem&amp;"'!$M$44")&gt;=0,0,1))</t>
  </si>
  <si>
    <t>X=INDIRECT("'R08F_"&amp;CheckItem&amp;"'!$M$44")</t>
  </si>
  <si>
    <t>R08F(12005,120)&gt;=0</t>
  </si>
  <si>
    <t>X=IF(ISERROR(INDIRECT("'R08F_"&amp;CheckItem&amp;"'!$N$44")),0,IF(INDIRECT("'R08F_"&amp;CheckItem&amp;"'!$N$44")&gt;=0,0,1))</t>
  </si>
  <si>
    <t>X=INDIRECT("'R08F_"&amp;CheckItem&amp;"'!$N$44")</t>
  </si>
  <si>
    <t>R08F(12005,130)&gt;=0</t>
  </si>
  <si>
    <t>X=IF(ISERROR(INDIRECT("'R08F_"&amp;CheckItem&amp;"'!$O$44")),0,IF(INDIRECT("'R08F_"&amp;CheckItem&amp;"'!$O$44")&gt;=0,0,1))</t>
  </si>
  <si>
    <t>X=INDIRECT("'R08F_"&amp;CheckItem&amp;"'!$O$44")</t>
  </si>
  <si>
    <t>R08F(12005,140)&gt;=0</t>
  </si>
  <si>
    <t>X=IF(ISERROR(INDIRECT("'R08F_"&amp;CheckItem&amp;"'!$P$44")),0,IF(INDIRECT("'R08F_"&amp;CheckItem&amp;"'!$P$44")&gt;=0,0,1))</t>
  </si>
  <si>
    <t>X=INDIRECT("'R08F_"&amp;CheckItem&amp;"'!$P$44")</t>
  </si>
  <si>
    <t>R08F(12005,150)&gt;=0</t>
  </si>
  <si>
    <t>X=IF(ISERROR(INDIRECT("'R08F_"&amp;CheckItem&amp;"'!$Q$44")),0,IF(INDIRECT("'R08F_"&amp;CheckItem&amp;"'!$Q$44")&gt;=0,0,1))</t>
  </si>
  <si>
    <t>X=INDIRECT("'R08F_"&amp;CheckItem&amp;"'!$Q$44")</t>
  </si>
  <si>
    <t>R08F(12005,160)&gt;=0</t>
  </si>
  <si>
    <t>X=IF(ISERROR(INDIRECT("'R08F_"&amp;CheckItem&amp;"'!$R$44")),0,IF(INDIRECT("'R08F_"&amp;CheckItem&amp;"'!$R$44")&gt;=0,0,1))</t>
  </si>
  <si>
    <t>X=INDIRECT("'R08F_"&amp;CheckItem&amp;"'!$R$44")</t>
  </si>
  <si>
    <t>R08F(12005,170)&gt;=0</t>
  </si>
  <si>
    <t>X=IF(ISERROR(INDIRECT("'R08F_"&amp;CheckItem&amp;"'!$S$44")),0,IF(INDIRECT("'R08F_"&amp;CheckItem&amp;"'!$S$44")&gt;=0,0,1))</t>
  </si>
  <si>
    <t>X=INDIRECT("'R08F_"&amp;CheckItem&amp;"'!$S$44")</t>
  </si>
  <si>
    <t>R08F(12005,180)&gt;=0</t>
  </si>
  <si>
    <t>X=IF(ISERROR(INDIRECT("'R08F_"&amp;CheckItem&amp;"'!$T$44")),0,IF(INDIRECT("'R08F_"&amp;CheckItem&amp;"'!$T$44")&gt;=0,0,1))</t>
  </si>
  <si>
    <t>X=INDIRECT("'R08F_"&amp;CheckItem&amp;"'!$T$44")</t>
  </si>
  <si>
    <t>R08F(12005,190)&gt;=0</t>
  </si>
  <si>
    <t>X=IF(ISERROR(INDIRECT("'R08F_"&amp;CheckItem&amp;"'!$U$44")),0,IF(INDIRECT("'R08F_"&amp;CheckItem&amp;"'!$U$44")&gt;=0,0,1))</t>
  </si>
  <si>
    <t>X=INDIRECT("'R08F_"&amp;CheckItem&amp;"'!$U$44")</t>
  </si>
  <si>
    <t>R08F(12005,200)&gt;=0</t>
  </si>
  <si>
    <t>X=IF(ISERROR(INDIRECT("'R08F_"&amp;CheckItem&amp;"'!$V$44")),0,IF(INDIRECT("'R08F_"&amp;CheckItem&amp;"'!$V$44")&gt;=0,0,1))</t>
  </si>
  <si>
    <t>X=INDIRECT("'R08F_"&amp;CheckItem&amp;"'!$V$44")</t>
  </si>
  <si>
    <t>R08F(12005,210)&gt;=0</t>
  </si>
  <si>
    <t>X=IF(ISERROR(INDIRECT("'R08F_"&amp;CheckItem&amp;"'!$W$44")),0,IF(INDIRECT("'R08F_"&amp;CheckItem&amp;"'!$W$44")&gt;=0,0,1))</t>
  </si>
  <si>
    <t>X=INDIRECT("'R08F_"&amp;CheckItem&amp;"'!$W$44")</t>
  </si>
  <si>
    <t>R08F(12005,220)&gt;=0</t>
  </si>
  <si>
    <t>X=IF(ISERROR(INDIRECT("'R08F_"&amp;CheckItem&amp;"'!$X$44")),0,IF(INDIRECT("'R08F_"&amp;CheckItem&amp;"'!$X$44")&gt;=0,0,1))</t>
  </si>
  <si>
    <t>X=INDIRECT("'R08F_"&amp;CheckItem&amp;"'!$X$44")</t>
  </si>
  <si>
    <t>R08F(12005,230)&gt;=0</t>
  </si>
  <si>
    <t>X=IF(ISERROR(INDIRECT("'R08F_"&amp;CheckItem&amp;"'!$Y$44")),0,IF(INDIRECT("'R08F_"&amp;CheckItem&amp;"'!$Y$44")&gt;=0,0,1))</t>
  </si>
  <si>
    <t>X=INDIRECT("'R08F_"&amp;CheckItem&amp;"'!$Y$44")</t>
  </si>
  <si>
    <t>R08F(12005,240)&gt;=0</t>
  </si>
  <si>
    <t>X=IF(ISERROR(INDIRECT("'R08F_"&amp;CheckItem&amp;"'!$Z$44")),0,IF(INDIRECT("'R08F_"&amp;CheckItem&amp;"'!$Z$44")&gt;=0,0,1))</t>
  </si>
  <si>
    <t>X=INDIRECT("'R08F_"&amp;CheckItem&amp;"'!$Z$44")</t>
  </si>
  <si>
    <t>R08F(12005,250)&gt;=0</t>
  </si>
  <si>
    <t>X=IF(ISERROR(INDIRECT("'R08F_"&amp;CheckItem&amp;"'!$AA$44")),0,IF(INDIRECT("'R08F_"&amp;CheckItem&amp;"'!$AA$44")&gt;=0,0,1))</t>
  </si>
  <si>
    <t>X=INDIRECT("'R08F_"&amp;CheckItem&amp;"'!$AA$44")</t>
  </si>
  <si>
    <t>R08F(12005,260)&gt;=0</t>
  </si>
  <si>
    <t>X=IF(ISERROR(INDIRECT("'R08F_"&amp;CheckItem&amp;"'!$AB$44")),0,IF(INDIRECT("'R08F_"&amp;CheckItem&amp;"'!$AB$44")&gt;=0,0,1))</t>
  </si>
  <si>
    <t>X=INDIRECT("'R08F_"&amp;CheckItem&amp;"'!$AB$44")</t>
  </si>
  <si>
    <t>R08F(12005,270)&gt;=0</t>
  </si>
  <si>
    <t>X=IF(ISERROR(INDIRECT("'R08F_"&amp;CheckItem&amp;"'!$AC$44")),0,IF(INDIRECT("'R08F_"&amp;CheckItem&amp;"'!$AC$44")&gt;=0,0,1))</t>
  </si>
  <si>
    <t>X=INDIRECT("'R08F_"&amp;CheckItem&amp;"'!$AC$44")</t>
  </si>
  <si>
    <t>R08F(12005,280)&gt;=0</t>
  </si>
  <si>
    <t>X=IF(ISERROR(INDIRECT("'R08F_"&amp;CheckItem&amp;"'!$AD$44")),0,IF(INDIRECT("'R08F_"&amp;CheckItem&amp;"'!$AD$44")&gt;=0,0,1))</t>
  </si>
  <si>
    <t>X=INDIRECT("'R08F_"&amp;CheckItem&amp;"'!$AD$44")</t>
  </si>
  <si>
    <t>R08F(12005,290)&gt;=0</t>
  </si>
  <si>
    <t>X=IF(ISERROR(INDIRECT("'R08F_"&amp;CheckItem&amp;"'!$AE$44")),0,IF(INDIRECT("'R08F_"&amp;CheckItem&amp;"'!$AE$44")&gt;=0,0,1))</t>
  </si>
  <si>
    <t>X=INDIRECT("'R08F_"&amp;CheckItem&amp;"'!$AE$44")</t>
  </si>
  <si>
    <t>R08F(12005,300)&gt;=0</t>
  </si>
  <si>
    <t>X=IF(ISERROR(INDIRECT("'R08F_"&amp;CheckItem&amp;"'!$AF$44")),0,IF(INDIRECT("'R08F_"&amp;CheckItem&amp;"'!$AF$44")&gt;=0,0,1))</t>
  </si>
  <si>
    <t>X=INDIRECT("'R08F_"&amp;CheckItem&amp;"'!$AF$44")</t>
  </si>
  <si>
    <t>R08F(12010,100)&gt;=0</t>
  </si>
  <si>
    <t>X=IF(ISERROR(INDIRECT("'R08F_"&amp;CheckItem&amp;"'!$L$45")),0,IF(INDIRECT("'R08F_"&amp;CheckItem&amp;"'!$L$45")&gt;=0,0,1))</t>
  </si>
  <si>
    <t>X=INDIRECT("'R08F_"&amp;CheckItem&amp;"'!$L$45")</t>
  </si>
  <si>
    <t>R08F(12010,110)&gt;=0</t>
  </si>
  <si>
    <t>X=IF(ISERROR(INDIRECT("'R08F_"&amp;CheckItem&amp;"'!$M$45")),0,IF(INDIRECT("'R08F_"&amp;CheckItem&amp;"'!$M$45")&gt;=0,0,1))</t>
  </si>
  <si>
    <t>X=INDIRECT("'R08F_"&amp;CheckItem&amp;"'!$M$45")</t>
  </si>
  <si>
    <t>R08F(12010,120)&gt;=0</t>
  </si>
  <si>
    <t>X=IF(ISERROR(INDIRECT("'R08F_"&amp;CheckItem&amp;"'!$N$45")),0,IF(INDIRECT("'R08F_"&amp;CheckItem&amp;"'!$N$45")&gt;=0,0,1))</t>
  </si>
  <si>
    <t>X=INDIRECT("'R08F_"&amp;CheckItem&amp;"'!$N$45")</t>
  </si>
  <si>
    <t>R08F(12010,130)&gt;=0</t>
  </si>
  <si>
    <t>X=IF(ISERROR(INDIRECT("'R08F_"&amp;CheckItem&amp;"'!$O$45")),0,IF(INDIRECT("'R08F_"&amp;CheckItem&amp;"'!$O$45")&gt;=0,0,1))</t>
  </si>
  <si>
    <t>X=INDIRECT("'R08F_"&amp;CheckItem&amp;"'!$O$45")</t>
  </si>
  <si>
    <t>R08F(12010,140)&gt;=0</t>
  </si>
  <si>
    <t>X=IF(ISERROR(INDIRECT("'R08F_"&amp;CheckItem&amp;"'!$P$45")),0,IF(INDIRECT("'R08F_"&amp;CheckItem&amp;"'!$P$45")&gt;=0,0,1))</t>
  </si>
  <si>
    <t>X=INDIRECT("'R08F_"&amp;CheckItem&amp;"'!$P$45")</t>
  </si>
  <si>
    <t>R08F(12010,150)&gt;=0</t>
  </si>
  <si>
    <t>X=IF(ISERROR(INDIRECT("'R08F_"&amp;CheckItem&amp;"'!$Q$45")),0,IF(INDIRECT("'R08F_"&amp;CheckItem&amp;"'!$Q$45")&gt;=0,0,1))</t>
  </si>
  <si>
    <t>X=INDIRECT("'R08F_"&amp;CheckItem&amp;"'!$Q$45")</t>
  </si>
  <si>
    <t>R08F(12010,160)&gt;=0</t>
  </si>
  <si>
    <t>X=IF(ISERROR(INDIRECT("'R08F_"&amp;CheckItem&amp;"'!$R$45")),0,IF(INDIRECT("'R08F_"&amp;CheckItem&amp;"'!$R$45")&gt;=0,0,1))</t>
  </si>
  <si>
    <t>X=INDIRECT("'R08F_"&amp;CheckItem&amp;"'!$R$45")</t>
  </si>
  <si>
    <t>R08F(12010,170)&gt;=0</t>
  </si>
  <si>
    <t>X=IF(ISERROR(INDIRECT("'R08F_"&amp;CheckItem&amp;"'!$S$45")),0,IF(INDIRECT("'R08F_"&amp;CheckItem&amp;"'!$S$45")&gt;=0,0,1))</t>
  </si>
  <si>
    <t>X=INDIRECT("'R08F_"&amp;CheckItem&amp;"'!$S$45")</t>
  </si>
  <si>
    <t>R08F(12010,180)&gt;=0</t>
  </si>
  <si>
    <t>X=IF(ISERROR(INDIRECT("'R08F_"&amp;CheckItem&amp;"'!$T$45")),0,IF(INDIRECT("'R08F_"&amp;CheckItem&amp;"'!$T$45")&gt;=0,0,1))</t>
  </si>
  <si>
    <t>X=INDIRECT("'R08F_"&amp;CheckItem&amp;"'!$T$45")</t>
  </si>
  <si>
    <t>R08F(12010,190)&gt;=0</t>
  </si>
  <si>
    <t>X=IF(ISERROR(INDIRECT("'R08F_"&amp;CheckItem&amp;"'!$U$45")),0,IF(INDIRECT("'R08F_"&amp;CheckItem&amp;"'!$U$45")&gt;=0,0,1))</t>
  </si>
  <si>
    <t>X=INDIRECT("'R08F_"&amp;CheckItem&amp;"'!$U$45")</t>
  </si>
  <si>
    <t>R08F(12010,200)&gt;=0</t>
  </si>
  <si>
    <t>X=IF(ISERROR(INDIRECT("'R08F_"&amp;CheckItem&amp;"'!$V$45")),0,IF(INDIRECT("'R08F_"&amp;CheckItem&amp;"'!$V$45")&gt;=0,0,1))</t>
  </si>
  <si>
    <t>X=INDIRECT("'R08F_"&amp;CheckItem&amp;"'!$V$45")</t>
  </si>
  <si>
    <t>R08F(12010,210)&gt;=0</t>
  </si>
  <si>
    <t>X=IF(ISERROR(INDIRECT("'R08F_"&amp;CheckItem&amp;"'!$W$45")),0,IF(INDIRECT("'R08F_"&amp;CheckItem&amp;"'!$W$45")&gt;=0,0,1))</t>
  </si>
  <si>
    <t>X=INDIRECT("'R08F_"&amp;CheckItem&amp;"'!$W$45")</t>
  </si>
  <si>
    <t>R08F(12010,220)&gt;=0</t>
  </si>
  <si>
    <t>X=IF(ISERROR(INDIRECT("'R08F_"&amp;CheckItem&amp;"'!$X$45")),0,IF(INDIRECT("'R08F_"&amp;CheckItem&amp;"'!$X$45")&gt;=0,0,1))</t>
  </si>
  <si>
    <t>X=INDIRECT("'R08F_"&amp;CheckItem&amp;"'!$X$45")</t>
  </si>
  <si>
    <t>R08F(12010,230)&gt;=0</t>
  </si>
  <si>
    <t>X=IF(ISERROR(INDIRECT("'R08F_"&amp;CheckItem&amp;"'!$Y$45")),0,IF(INDIRECT("'R08F_"&amp;CheckItem&amp;"'!$Y$45")&gt;=0,0,1))</t>
  </si>
  <si>
    <t>X=INDIRECT("'R08F_"&amp;CheckItem&amp;"'!$Y$45")</t>
  </si>
  <si>
    <t>R08F(12010,240)&gt;=0</t>
  </si>
  <si>
    <t>X=IF(ISERROR(INDIRECT("'R08F_"&amp;CheckItem&amp;"'!$Z$45")),0,IF(INDIRECT("'R08F_"&amp;CheckItem&amp;"'!$Z$45")&gt;=0,0,1))</t>
  </si>
  <si>
    <t>X=INDIRECT("'R08F_"&amp;CheckItem&amp;"'!$Z$45")</t>
  </si>
  <si>
    <t>R08F(12010,250)&gt;=0</t>
  </si>
  <si>
    <t>X=IF(ISERROR(INDIRECT("'R08F_"&amp;CheckItem&amp;"'!$AA$45")),0,IF(INDIRECT("'R08F_"&amp;CheckItem&amp;"'!$AA$45")&gt;=0,0,1))</t>
  </si>
  <si>
    <t>X=INDIRECT("'R08F_"&amp;CheckItem&amp;"'!$AA$45")</t>
  </si>
  <si>
    <t>R08F(12010,260)&gt;=0</t>
  </si>
  <si>
    <t>X=IF(ISERROR(INDIRECT("'R08F_"&amp;CheckItem&amp;"'!$AB$45")),0,IF(INDIRECT("'R08F_"&amp;CheckItem&amp;"'!$AB$45")&gt;=0,0,1))</t>
  </si>
  <si>
    <t>X=INDIRECT("'R08F_"&amp;CheckItem&amp;"'!$AB$45")</t>
  </si>
  <si>
    <t>R08F(12010,270)&gt;=0</t>
  </si>
  <si>
    <t>X=IF(ISERROR(INDIRECT("'R08F_"&amp;CheckItem&amp;"'!$AC$45")),0,IF(INDIRECT("'R08F_"&amp;CheckItem&amp;"'!$AC$45")&gt;=0,0,1))</t>
  </si>
  <si>
    <t>X=INDIRECT("'R08F_"&amp;CheckItem&amp;"'!$AC$45")</t>
  </si>
  <si>
    <t>R08F(12010,280)&gt;=0</t>
  </si>
  <si>
    <t>X=IF(ISERROR(INDIRECT("'R08F_"&amp;CheckItem&amp;"'!$AD$45")),0,IF(INDIRECT("'R08F_"&amp;CheckItem&amp;"'!$AD$45")&gt;=0,0,1))</t>
  </si>
  <si>
    <t>X=INDIRECT("'R08F_"&amp;CheckItem&amp;"'!$AD$45")</t>
  </si>
  <si>
    <t>R08F(12010,290)&gt;=0</t>
  </si>
  <si>
    <t>X=IF(ISERROR(INDIRECT("'R08F_"&amp;CheckItem&amp;"'!$AE$45")),0,IF(INDIRECT("'R08F_"&amp;CheckItem&amp;"'!$AE$45")&gt;=0,0,1))</t>
  </si>
  <si>
    <t>X=INDIRECT("'R08F_"&amp;CheckItem&amp;"'!$AE$45")</t>
  </si>
  <si>
    <t>R08F(12010,300)&gt;=0</t>
  </si>
  <si>
    <t>X=IF(ISERROR(INDIRECT("'R08F_"&amp;CheckItem&amp;"'!$AF$45")),0,IF(INDIRECT("'R08F_"&amp;CheckItem&amp;"'!$AF$45")&gt;=0,0,1))</t>
  </si>
  <si>
    <t>X=INDIRECT("'R08F_"&amp;CheckItem&amp;"'!$AF$45")</t>
  </si>
  <si>
    <t>R08F(13005,100)&gt;=0</t>
  </si>
  <si>
    <t>X=IF(ISERROR(INDIRECT("'R08F_"&amp;CheckItem&amp;"'!$L$47")),0,IF(INDIRECT("'R08F_"&amp;CheckItem&amp;"'!$L$47")&gt;=0,0,1))</t>
  </si>
  <si>
    <t>X=INDIRECT("'R08F_"&amp;CheckItem&amp;"'!$L$47")</t>
  </si>
  <si>
    <t>R08F(13005,110)&gt;=0</t>
  </si>
  <si>
    <t>X=IF(ISERROR(INDIRECT("'R08F_"&amp;CheckItem&amp;"'!$M$47")),0,IF(INDIRECT("'R08F_"&amp;CheckItem&amp;"'!$M$47")&gt;=0,0,1))</t>
  </si>
  <si>
    <t>X=INDIRECT("'R08F_"&amp;CheckItem&amp;"'!$M$47")</t>
  </si>
  <si>
    <t>R08F(13005,120)&gt;=0</t>
  </si>
  <si>
    <t>X=IF(ISERROR(INDIRECT("'R08F_"&amp;CheckItem&amp;"'!$N$47")),0,IF(INDIRECT("'R08F_"&amp;CheckItem&amp;"'!$N$47")&gt;=0,0,1))</t>
  </si>
  <si>
    <t>X=INDIRECT("'R08F_"&amp;CheckItem&amp;"'!$N$47")</t>
  </si>
  <si>
    <t>R08F(13005,130)&gt;=0</t>
  </si>
  <si>
    <t>X=IF(ISERROR(INDIRECT("'R08F_"&amp;CheckItem&amp;"'!$O$47")),0,IF(INDIRECT("'R08F_"&amp;CheckItem&amp;"'!$O$47")&gt;=0,0,1))</t>
  </si>
  <si>
    <t>X=INDIRECT("'R08F_"&amp;CheckItem&amp;"'!$O$47")</t>
  </si>
  <si>
    <t>R08F(13005,140)&gt;=0</t>
  </si>
  <si>
    <t>X=IF(ISERROR(INDIRECT("'R08F_"&amp;CheckItem&amp;"'!$P$47")),0,IF(INDIRECT("'R08F_"&amp;CheckItem&amp;"'!$P$47")&gt;=0,0,1))</t>
  </si>
  <si>
    <t>X=INDIRECT("'R08F_"&amp;CheckItem&amp;"'!$P$47")</t>
  </si>
  <si>
    <t>R08F(13005,150)&gt;=0</t>
  </si>
  <si>
    <t>X=IF(ISERROR(INDIRECT("'R08F_"&amp;CheckItem&amp;"'!$Q$47")),0,IF(INDIRECT("'R08F_"&amp;CheckItem&amp;"'!$Q$47")&gt;=0,0,1))</t>
  </si>
  <si>
    <t>X=INDIRECT("'R08F_"&amp;CheckItem&amp;"'!$Q$47")</t>
  </si>
  <si>
    <t>R08F(13005,160)&gt;=0</t>
  </si>
  <si>
    <t>X=IF(ISERROR(INDIRECT("'R08F_"&amp;CheckItem&amp;"'!$R$47")),0,IF(INDIRECT("'R08F_"&amp;CheckItem&amp;"'!$R$47")&gt;=0,0,1))</t>
  </si>
  <si>
    <t>X=INDIRECT("'R08F_"&amp;CheckItem&amp;"'!$R$47")</t>
  </si>
  <si>
    <t>R08F(13005,170)&gt;=0</t>
  </si>
  <si>
    <t>X=IF(ISERROR(INDIRECT("'R08F_"&amp;CheckItem&amp;"'!$S$47")),0,IF(INDIRECT("'R08F_"&amp;CheckItem&amp;"'!$S$47")&gt;=0,0,1))</t>
  </si>
  <si>
    <t>X=INDIRECT("'R08F_"&amp;CheckItem&amp;"'!$S$47")</t>
  </si>
  <si>
    <t>R08F(13005,180)&gt;=0</t>
  </si>
  <si>
    <t>X=IF(ISERROR(INDIRECT("'R08F_"&amp;CheckItem&amp;"'!$T$47")),0,IF(INDIRECT("'R08F_"&amp;CheckItem&amp;"'!$T$47")&gt;=0,0,1))</t>
  </si>
  <si>
    <t>X=INDIRECT("'R08F_"&amp;CheckItem&amp;"'!$T$47")</t>
  </si>
  <si>
    <t>R08F(13005,190)&gt;=0</t>
  </si>
  <si>
    <t>X=IF(ISERROR(INDIRECT("'R08F_"&amp;CheckItem&amp;"'!$U$47")),0,IF(INDIRECT("'R08F_"&amp;CheckItem&amp;"'!$U$47")&gt;=0,0,1))</t>
  </si>
  <si>
    <t>X=INDIRECT("'R08F_"&amp;CheckItem&amp;"'!$U$47")</t>
  </si>
  <si>
    <t>R08F(13005,200)&gt;=0</t>
  </si>
  <si>
    <t>X=IF(ISERROR(INDIRECT("'R08F_"&amp;CheckItem&amp;"'!$V$47")),0,IF(INDIRECT("'R08F_"&amp;CheckItem&amp;"'!$V$47")&gt;=0,0,1))</t>
  </si>
  <si>
    <t>X=INDIRECT("'R08F_"&amp;CheckItem&amp;"'!$V$47")</t>
  </si>
  <si>
    <t>R08F(13005,210)&gt;=0</t>
  </si>
  <si>
    <t>X=IF(ISERROR(INDIRECT("'R08F_"&amp;CheckItem&amp;"'!$W$47")),0,IF(INDIRECT("'R08F_"&amp;CheckItem&amp;"'!$W$47")&gt;=0,0,1))</t>
  </si>
  <si>
    <t>X=INDIRECT("'R08F_"&amp;CheckItem&amp;"'!$W$47")</t>
  </si>
  <si>
    <t>R08F(13005,220)&gt;=0</t>
  </si>
  <si>
    <t>X=IF(ISERROR(INDIRECT("'R08F_"&amp;CheckItem&amp;"'!$X$47")),0,IF(INDIRECT("'R08F_"&amp;CheckItem&amp;"'!$X$47")&gt;=0,0,1))</t>
  </si>
  <si>
    <t>X=INDIRECT("'R08F_"&amp;CheckItem&amp;"'!$X$47")</t>
  </si>
  <si>
    <t>R08F(13005,230)&gt;=0</t>
  </si>
  <si>
    <t>X=IF(ISERROR(INDIRECT("'R08F_"&amp;CheckItem&amp;"'!$Y$47")),0,IF(INDIRECT("'R08F_"&amp;CheckItem&amp;"'!$Y$47")&gt;=0,0,1))</t>
  </si>
  <si>
    <t>X=INDIRECT("'R08F_"&amp;CheckItem&amp;"'!$Y$47")</t>
  </si>
  <si>
    <t>R08F(13005,240)&gt;=0</t>
  </si>
  <si>
    <t>X=IF(ISERROR(INDIRECT("'R08F_"&amp;CheckItem&amp;"'!$Z$47")),0,IF(INDIRECT("'R08F_"&amp;CheckItem&amp;"'!$Z$47")&gt;=0,0,1))</t>
  </si>
  <si>
    <t>X=INDIRECT("'R08F_"&amp;CheckItem&amp;"'!$Z$47")</t>
  </si>
  <si>
    <t>R08F(13005,250)&gt;=0</t>
  </si>
  <si>
    <t>X=IF(ISERROR(INDIRECT("'R08F_"&amp;CheckItem&amp;"'!$AA$47")),0,IF(INDIRECT("'R08F_"&amp;CheckItem&amp;"'!$AA$47")&gt;=0,0,1))</t>
  </si>
  <si>
    <t>X=INDIRECT("'R08F_"&amp;CheckItem&amp;"'!$AA$47")</t>
  </si>
  <si>
    <t>R08F(13005,260)&gt;=0</t>
  </si>
  <si>
    <t>X=IF(ISERROR(INDIRECT("'R08F_"&amp;CheckItem&amp;"'!$AB$47")),0,IF(INDIRECT("'R08F_"&amp;CheckItem&amp;"'!$AB$47")&gt;=0,0,1))</t>
  </si>
  <si>
    <t>X=INDIRECT("'R08F_"&amp;CheckItem&amp;"'!$AB$47")</t>
  </si>
  <si>
    <t>R08F(13005,270)&gt;=0</t>
  </si>
  <si>
    <t>X=IF(ISERROR(INDIRECT("'R08F_"&amp;CheckItem&amp;"'!$AC$47")),0,IF(INDIRECT("'R08F_"&amp;CheckItem&amp;"'!$AC$47")&gt;=0,0,1))</t>
  </si>
  <si>
    <t>X=INDIRECT("'R08F_"&amp;CheckItem&amp;"'!$AC$47")</t>
  </si>
  <si>
    <t>R08F(13005,280)&gt;=0</t>
  </si>
  <si>
    <t>X=IF(ISERROR(INDIRECT("'R08F_"&amp;CheckItem&amp;"'!$AD$47")),0,IF(INDIRECT("'R08F_"&amp;CheckItem&amp;"'!$AD$47")&gt;=0,0,1))</t>
  </si>
  <si>
    <t>X=INDIRECT("'R08F_"&amp;CheckItem&amp;"'!$AD$47")</t>
  </si>
  <si>
    <t>R08F(13005,290)&gt;=0</t>
  </si>
  <si>
    <t>X=IF(ISERROR(INDIRECT("'R08F_"&amp;CheckItem&amp;"'!$AE$47")),0,IF(INDIRECT("'R08F_"&amp;CheckItem&amp;"'!$AE$47")&gt;=0,0,1))</t>
  </si>
  <si>
    <t>X=INDIRECT("'R08F_"&amp;CheckItem&amp;"'!$AE$47")</t>
  </si>
  <si>
    <t>R08F(13005,300)&gt;=0</t>
  </si>
  <si>
    <t>X=IF(ISERROR(INDIRECT("'R08F_"&amp;CheckItem&amp;"'!$AF$47")),0,IF(INDIRECT("'R08F_"&amp;CheckItem&amp;"'!$AF$47")&gt;=0,0,1))</t>
  </si>
  <si>
    <t>X=INDIRECT("'R08F_"&amp;CheckItem&amp;"'!$AF$47")</t>
  </si>
  <si>
    <t>R08F(13010,100)&gt;=0</t>
  </si>
  <si>
    <t>X=IF(ISERROR(INDIRECT("'R08F_"&amp;CheckItem&amp;"'!$L$48")),0,IF(INDIRECT("'R08F_"&amp;CheckItem&amp;"'!$L$48")&gt;=0,0,1))</t>
  </si>
  <si>
    <t>X=INDIRECT("'R08F_"&amp;CheckItem&amp;"'!$L$48")</t>
  </si>
  <si>
    <t>R08F(13010,110)&gt;=0</t>
  </si>
  <si>
    <t>X=IF(ISERROR(INDIRECT("'R08F_"&amp;CheckItem&amp;"'!$M$48")),0,IF(INDIRECT("'R08F_"&amp;CheckItem&amp;"'!$M$48")&gt;=0,0,1))</t>
  </si>
  <si>
    <t>X=INDIRECT("'R08F_"&amp;CheckItem&amp;"'!$M$48")</t>
  </si>
  <si>
    <t>R08F(13010,120)&gt;=0</t>
  </si>
  <si>
    <t>X=IF(ISERROR(INDIRECT("'R08F_"&amp;CheckItem&amp;"'!$N$48")),0,IF(INDIRECT("'R08F_"&amp;CheckItem&amp;"'!$N$48")&gt;=0,0,1))</t>
  </si>
  <si>
    <t>X=INDIRECT("'R08F_"&amp;CheckItem&amp;"'!$N$48")</t>
  </si>
  <si>
    <t>R08F(13010,130)&gt;=0</t>
  </si>
  <si>
    <t>X=IF(ISERROR(INDIRECT("'R08F_"&amp;CheckItem&amp;"'!$O$48")),0,IF(INDIRECT("'R08F_"&amp;CheckItem&amp;"'!$O$48")&gt;=0,0,1))</t>
  </si>
  <si>
    <t>X=INDIRECT("'R08F_"&amp;CheckItem&amp;"'!$O$48")</t>
  </si>
  <si>
    <t>R08F(13010,140)&gt;=0</t>
  </si>
  <si>
    <t>X=IF(ISERROR(INDIRECT("'R08F_"&amp;CheckItem&amp;"'!$P$48")),0,IF(INDIRECT("'R08F_"&amp;CheckItem&amp;"'!$P$48")&gt;=0,0,1))</t>
  </si>
  <si>
    <t>X=INDIRECT("'R08F_"&amp;CheckItem&amp;"'!$P$48")</t>
  </si>
  <si>
    <t>R08F(13010,150)&gt;=0</t>
  </si>
  <si>
    <t>X=IF(ISERROR(INDIRECT("'R08F_"&amp;CheckItem&amp;"'!$Q$48")),0,IF(INDIRECT("'R08F_"&amp;CheckItem&amp;"'!$Q$48")&gt;=0,0,1))</t>
  </si>
  <si>
    <t>X=INDIRECT("'R08F_"&amp;CheckItem&amp;"'!$Q$48")</t>
  </si>
  <si>
    <t>R08F(13010,160)&gt;=0</t>
  </si>
  <si>
    <t>X=IF(ISERROR(INDIRECT("'R08F_"&amp;CheckItem&amp;"'!$R$48")),0,IF(INDIRECT("'R08F_"&amp;CheckItem&amp;"'!$R$48")&gt;=0,0,1))</t>
  </si>
  <si>
    <t>X=INDIRECT("'R08F_"&amp;CheckItem&amp;"'!$R$48")</t>
  </si>
  <si>
    <t>R08F(13010,170)&gt;=0</t>
  </si>
  <si>
    <t>X=IF(ISERROR(INDIRECT("'R08F_"&amp;CheckItem&amp;"'!$S$48")),0,IF(INDIRECT("'R08F_"&amp;CheckItem&amp;"'!$S$48")&gt;=0,0,1))</t>
  </si>
  <si>
    <t>X=INDIRECT("'R08F_"&amp;CheckItem&amp;"'!$S$48")</t>
  </si>
  <si>
    <t>R08F(13010,180)&gt;=0</t>
  </si>
  <si>
    <t>X=IF(ISERROR(INDIRECT("'R08F_"&amp;CheckItem&amp;"'!$T$48")),0,IF(INDIRECT("'R08F_"&amp;CheckItem&amp;"'!$T$48")&gt;=0,0,1))</t>
  </si>
  <si>
    <t>X=INDIRECT("'R08F_"&amp;CheckItem&amp;"'!$T$48")</t>
  </si>
  <si>
    <t>R08F(13010,190)&gt;=0</t>
  </si>
  <si>
    <t>X=IF(ISERROR(INDIRECT("'R08F_"&amp;CheckItem&amp;"'!$U$48")),0,IF(INDIRECT("'R08F_"&amp;CheckItem&amp;"'!$U$48")&gt;=0,0,1))</t>
  </si>
  <si>
    <t>X=INDIRECT("'R08F_"&amp;CheckItem&amp;"'!$U$48")</t>
  </si>
  <si>
    <t>R08F(13010,200)&gt;=0</t>
  </si>
  <si>
    <t>X=IF(ISERROR(INDIRECT("'R08F_"&amp;CheckItem&amp;"'!$V$48")),0,IF(INDIRECT("'R08F_"&amp;CheckItem&amp;"'!$V$48")&gt;=0,0,1))</t>
  </si>
  <si>
    <t>X=INDIRECT("'R08F_"&amp;CheckItem&amp;"'!$V$48")</t>
  </si>
  <si>
    <t>R08F(13010,210)&gt;=0</t>
  </si>
  <si>
    <t>X=IF(ISERROR(INDIRECT("'R08F_"&amp;CheckItem&amp;"'!$W$48")),0,IF(INDIRECT("'R08F_"&amp;CheckItem&amp;"'!$W$48")&gt;=0,0,1))</t>
  </si>
  <si>
    <t>X=INDIRECT("'R08F_"&amp;CheckItem&amp;"'!$W$48")</t>
  </si>
  <si>
    <t>R08F(13010,220)&gt;=0</t>
  </si>
  <si>
    <t>X=IF(ISERROR(INDIRECT("'R08F_"&amp;CheckItem&amp;"'!$X$48")),0,IF(INDIRECT("'R08F_"&amp;CheckItem&amp;"'!$X$48")&gt;=0,0,1))</t>
  </si>
  <si>
    <t>X=INDIRECT("'R08F_"&amp;CheckItem&amp;"'!$X$48")</t>
  </si>
  <si>
    <t>R08F(13010,230)&gt;=0</t>
  </si>
  <si>
    <t>X=IF(ISERROR(INDIRECT("'R08F_"&amp;CheckItem&amp;"'!$Y$48")),0,IF(INDIRECT("'R08F_"&amp;CheckItem&amp;"'!$Y$48")&gt;=0,0,1))</t>
  </si>
  <si>
    <t>X=INDIRECT("'R08F_"&amp;CheckItem&amp;"'!$Y$48")</t>
  </si>
  <si>
    <t>R08F(13010,240)&gt;=0</t>
  </si>
  <si>
    <t>X=IF(ISERROR(INDIRECT("'R08F_"&amp;CheckItem&amp;"'!$Z$48")),0,IF(INDIRECT("'R08F_"&amp;CheckItem&amp;"'!$Z$48")&gt;=0,0,1))</t>
  </si>
  <si>
    <t>X=INDIRECT("'R08F_"&amp;CheckItem&amp;"'!$Z$48")</t>
  </si>
  <si>
    <t>R08F(13010,250)&gt;=0</t>
  </si>
  <si>
    <t>X=IF(ISERROR(INDIRECT("'R08F_"&amp;CheckItem&amp;"'!$AA$48")),0,IF(INDIRECT("'R08F_"&amp;CheckItem&amp;"'!$AA$48")&gt;=0,0,1))</t>
  </si>
  <si>
    <t>X=INDIRECT("'R08F_"&amp;CheckItem&amp;"'!$AA$48")</t>
  </si>
  <si>
    <t>R08F(13010,260)&gt;=0</t>
  </si>
  <si>
    <t>X=IF(ISERROR(INDIRECT("'R08F_"&amp;CheckItem&amp;"'!$AB$48")),0,IF(INDIRECT("'R08F_"&amp;CheckItem&amp;"'!$AB$48")&gt;=0,0,1))</t>
  </si>
  <si>
    <t>X=INDIRECT("'R08F_"&amp;CheckItem&amp;"'!$AB$48")</t>
  </si>
  <si>
    <t>R08F(13010,270)&gt;=0</t>
  </si>
  <si>
    <t>X=IF(ISERROR(INDIRECT("'R08F_"&amp;CheckItem&amp;"'!$AC$48")),0,IF(INDIRECT("'R08F_"&amp;CheckItem&amp;"'!$AC$48")&gt;=0,0,1))</t>
  </si>
  <si>
    <t>X=INDIRECT("'R08F_"&amp;CheckItem&amp;"'!$AC$48")</t>
  </si>
  <si>
    <t>R08F(13010,280)&gt;=0</t>
  </si>
  <si>
    <t>X=IF(ISERROR(INDIRECT("'R08F_"&amp;CheckItem&amp;"'!$AD$48")),0,IF(INDIRECT("'R08F_"&amp;CheckItem&amp;"'!$AD$48")&gt;=0,0,1))</t>
  </si>
  <si>
    <t>X=INDIRECT("'R08F_"&amp;CheckItem&amp;"'!$AD$48")</t>
  </si>
  <si>
    <t>R08F(13010,290)&gt;=0</t>
  </si>
  <si>
    <t>X=IF(ISERROR(INDIRECT("'R08F_"&amp;CheckItem&amp;"'!$AE$48")),0,IF(INDIRECT("'R08F_"&amp;CheckItem&amp;"'!$AE$48")&gt;=0,0,1))</t>
  </si>
  <si>
    <t>X=INDIRECT("'R08F_"&amp;CheckItem&amp;"'!$AE$48")</t>
  </si>
  <si>
    <t>R08F(13010,300)&gt;=0</t>
  </si>
  <si>
    <t>X=IF(ISERROR(INDIRECT("'R08F_"&amp;CheckItem&amp;"'!$AF$48")),0,IF(INDIRECT("'R08F_"&amp;CheckItem&amp;"'!$AF$48")&gt;=0,0,1))</t>
  </si>
  <si>
    <t>X=INDIRECT("'R08F_"&amp;CheckItem&amp;"'!$AF$48")</t>
  </si>
  <si>
    <t>R08F(14005,100)&gt;=0</t>
  </si>
  <si>
    <t>X=IF(ISERROR(INDIRECT("'R08F_"&amp;CheckItem&amp;"'!$L$50")),0,IF(INDIRECT("'R08F_"&amp;CheckItem&amp;"'!$L$50")&gt;=0,0,1))</t>
  </si>
  <si>
    <t>X=INDIRECT("'R08F_"&amp;CheckItem&amp;"'!$L$50")</t>
  </si>
  <si>
    <t>R08F(14005,110)&gt;=0</t>
  </si>
  <si>
    <t>X=IF(ISERROR(INDIRECT("'R08F_"&amp;CheckItem&amp;"'!$M$50")),0,IF(INDIRECT("'R08F_"&amp;CheckItem&amp;"'!$M$50")&gt;=0,0,1))</t>
  </si>
  <si>
    <t>X=INDIRECT("'R08F_"&amp;CheckItem&amp;"'!$M$50")</t>
  </si>
  <si>
    <t>R08F(14005,120)&gt;=0</t>
  </si>
  <si>
    <t>X=IF(ISERROR(INDIRECT("'R08F_"&amp;CheckItem&amp;"'!$N$50")),0,IF(INDIRECT("'R08F_"&amp;CheckItem&amp;"'!$N$50")&gt;=0,0,1))</t>
  </si>
  <si>
    <t>X=INDIRECT("'R08F_"&amp;CheckItem&amp;"'!$N$50")</t>
  </si>
  <si>
    <t>R08F(14005,130)&gt;=0</t>
  </si>
  <si>
    <t>X=IF(ISERROR(INDIRECT("'R08F_"&amp;CheckItem&amp;"'!$O$50")),0,IF(INDIRECT("'R08F_"&amp;CheckItem&amp;"'!$O$50")&gt;=0,0,1))</t>
  </si>
  <si>
    <t>X=INDIRECT("'R08F_"&amp;CheckItem&amp;"'!$O$50")</t>
  </si>
  <si>
    <t>R08F(14005,140)&gt;=0</t>
  </si>
  <si>
    <t>X=IF(ISERROR(INDIRECT("'R08F_"&amp;CheckItem&amp;"'!$P$50")),0,IF(INDIRECT("'R08F_"&amp;CheckItem&amp;"'!$P$50")&gt;=0,0,1))</t>
  </si>
  <si>
    <t>X=INDIRECT("'R08F_"&amp;CheckItem&amp;"'!$P$50")</t>
  </si>
  <si>
    <t>R08F(14005,150)&gt;=0</t>
  </si>
  <si>
    <t>X=IF(ISERROR(INDIRECT("'R08F_"&amp;CheckItem&amp;"'!$Q$50")),0,IF(INDIRECT("'R08F_"&amp;CheckItem&amp;"'!$Q$50")&gt;=0,0,1))</t>
  </si>
  <si>
    <t>X=INDIRECT("'R08F_"&amp;CheckItem&amp;"'!$Q$50")</t>
  </si>
  <si>
    <t>R08F(14005,160)&gt;=0</t>
  </si>
  <si>
    <t>X=IF(ISERROR(INDIRECT("'R08F_"&amp;CheckItem&amp;"'!$R$50")),0,IF(INDIRECT("'R08F_"&amp;CheckItem&amp;"'!$R$50")&gt;=0,0,1))</t>
  </si>
  <si>
    <t>X=INDIRECT("'R08F_"&amp;CheckItem&amp;"'!$R$50")</t>
  </si>
  <si>
    <t>R08F(14005,170)&gt;=0</t>
  </si>
  <si>
    <t>X=IF(ISERROR(INDIRECT("'R08F_"&amp;CheckItem&amp;"'!$S$50")),0,IF(INDIRECT("'R08F_"&amp;CheckItem&amp;"'!$S$50")&gt;=0,0,1))</t>
  </si>
  <si>
    <t>X=INDIRECT("'R08F_"&amp;CheckItem&amp;"'!$S$50")</t>
  </si>
  <si>
    <t>R08F(14005,180)&gt;=0</t>
  </si>
  <si>
    <t>X=IF(ISERROR(INDIRECT("'R08F_"&amp;CheckItem&amp;"'!$T$50")),0,IF(INDIRECT("'R08F_"&amp;CheckItem&amp;"'!$T$50")&gt;=0,0,1))</t>
  </si>
  <si>
    <t>X=INDIRECT("'R08F_"&amp;CheckItem&amp;"'!$T$50")</t>
  </si>
  <si>
    <t>R08F(14005,190)&gt;=0</t>
  </si>
  <si>
    <t>X=IF(ISERROR(INDIRECT("'R08F_"&amp;CheckItem&amp;"'!$U$50")),0,IF(INDIRECT("'R08F_"&amp;CheckItem&amp;"'!$U$50")&gt;=0,0,1))</t>
  </si>
  <si>
    <t>X=INDIRECT("'R08F_"&amp;CheckItem&amp;"'!$U$50")</t>
  </si>
  <si>
    <t>R08F(14005,200)&gt;=0</t>
  </si>
  <si>
    <t>X=IF(ISERROR(INDIRECT("'R08F_"&amp;CheckItem&amp;"'!$V$50")),0,IF(INDIRECT("'R08F_"&amp;CheckItem&amp;"'!$V$50")&gt;=0,0,1))</t>
  </si>
  <si>
    <t>X=INDIRECT("'R08F_"&amp;CheckItem&amp;"'!$V$50")</t>
  </si>
  <si>
    <t>R08F(14005,210)&gt;=0</t>
  </si>
  <si>
    <t>X=IF(ISERROR(INDIRECT("'R08F_"&amp;CheckItem&amp;"'!$W$50")),0,IF(INDIRECT("'R08F_"&amp;CheckItem&amp;"'!$W$50")&gt;=0,0,1))</t>
  </si>
  <si>
    <t>X=INDIRECT("'R08F_"&amp;CheckItem&amp;"'!$W$50")</t>
  </si>
  <si>
    <t>R08F(14005,220)&gt;=0</t>
  </si>
  <si>
    <t>X=IF(ISERROR(INDIRECT("'R08F_"&amp;CheckItem&amp;"'!$X$50")),0,IF(INDIRECT("'R08F_"&amp;CheckItem&amp;"'!$X$50")&gt;=0,0,1))</t>
  </si>
  <si>
    <t>X=INDIRECT("'R08F_"&amp;CheckItem&amp;"'!$X$50")</t>
  </si>
  <si>
    <t>R08F(14005,230)&gt;=0</t>
  </si>
  <si>
    <t>X=IF(ISERROR(INDIRECT("'R08F_"&amp;CheckItem&amp;"'!$Y$50")),0,IF(INDIRECT("'R08F_"&amp;CheckItem&amp;"'!$Y$50")&gt;=0,0,1))</t>
  </si>
  <si>
    <t>X=INDIRECT("'R08F_"&amp;CheckItem&amp;"'!$Y$50")</t>
  </si>
  <si>
    <t>R08F(14005,240)&gt;=0</t>
  </si>
  <si>
    <t>X=IF(ISERROR(INDIRECT("'R08F_"&amp;CheckItem&amp;"'!$Z$50")),0,IF(INDIRECT("'R08F_"&amp;CheckItem&amp;"'!$Z$50")&gt;=0,0,1))</t>
  </si>
  <si>
    <t>X=INDIRECT("'R08F_"&amp;CheckItem&amp;"'!$Z$50")</t>
  </si>
  <si>
    <t>R08F(14005,250)&gt;=0</t>
  </si>
  <si>
    <t>X=IF(ISERROR(INDIRECT("'R08F_"&amp;CheckItem&amp;"'!$AA$50")),0,IF(INDIRECT("'R08F_"&amp;CheckItem&amp;"'!$AA$50")&gt;=0,0,1))</t>
  </si>
  <si>
    <t>X=INDIRECT("'R08F_"&amp;CheckItem&amp;"'!$AA$50")</t>
  </si>
  <si>
    <t>R08F(14005,260)&gt;=0</t>
  </si>
  <si>
    <t>X=IF(ISERROR(INDIRECT("'R08F_"&amp;CheckItem&amp;"'!$AB$50")),0,IF(INDIRECT("'R08F_"&amp;CheckItem&amp;"'!$AB$50")&gt;=0,0,1))</t>
  </si>
  <si>
    <t>X=INDIRECT("'R08F_"&amp;CheckItem&amp;"'!$AB$50")</t>
  </si>
  <si>
    <t>R08F(14005,270)&gt;=0</t>
  </si>
  <si>
    <t>X=IF(ISERROR(INDIRECT("'R08F_"&amp;CheckItem&amp;"'!$AC$50")),0,IF(INDIRECT("'R08F_"&amp;CheckItem&amp;"'!$AC$50")&gt;=0,0,1))</t>
  </si>
  <si>
    <t>X=INDIRECT("'R08F_"&amp;CheckItem&amp;"'!$AC$50")</t>
  </si>
  <si>
    <t>R08F(14005,280)&gt;=0</t>
  </si>
  <si>
    <t>X=IF(ISERROR(INDIRECT("'R08F_"&amp;CheckItem&amp;"'!$AD$50")),0,IF(INDIRECT("'R08F_"&amp;CheckItem&amp;"'!$AD$50")&gt;=0,0,1))</t>
  </si>
  <si>
    <t>X=INDIRECT("'R08F_"&amp;CheckItem&amp;"'!$AD$50")</t>
  </si>
  <si>
    <t>R08F(14005,290)&gt;=0</t>
  </si>
  <si>
    <t>X=IF(ISERROR(INDIRECT("'R08F_"&amp;CheckItem&amp;"'!$AE$50")),0,IF(INDIRECT("'R08F_"&amp;CheckItem&amp;"'!$AE$50")&gt;=0,0,1))</t>
  </si>
  <si>
    <t>X=INDIRECT("'R08F_"&amp;CheckItem&amp;"'!$AE$50")</t>
  </si>
  <si>
    <t>R08F(14005,300)&gt;=0</t>
  </si>
  <si>
    <t>X=IF(ISERROR(INDIRECT("'R08F_"&amp;CheckItem&amp;"'!$AF$50")),0,IF(INDIRECT("'R08F_"&amp;CheckItem&amp;"'!$AF$50")&gt;=0,0,1))</t>
  </si>
  <si>
    <t>X=INDIRECT("'R08F_"&amp;CheckItem&amp;"'!$AF$50")</t>
  </si>
  <si>
    <t>R08F(14010,100)&gt;=0</t>
  </si>
  <si>
    <t>X=IF(ISERROR(INDIRECT("'R08F_"&amp;CheckItem&amp;"'!$L$51")),0,IF(INDIRECT("'R08F_"&amp;CheckItem&amp;"'!$L$51")&gt;=0,0,1))</t>
  </si>
  <si>
    <t>X=INDIRECT("'R08F_"&amp;CheckItem&amp;"'!$L$51")</t>
  </si>
  <si>
    <t>R08F(14010,110)&gt;=0</t>
  </si>
  <si>
    <t>X=IF(ISERROR(INDIRECT("'R08F_"&amp;CheckItem&amp;"'!$M$51")),0,IF(INDIRECT("'R08F_"&amp;CheckItem&amp;"'!$M$51")&gt;=0,0,1))</t>
  </si>
  <si>
    <t>X=INDIRECT("'R08F_"&amp;CheckItem&amp;"'!$M$51")</t>
  </si>
  <si>
    <t>R08F(14010,120)&gt;=0</t>
  </si>
  <si>
    <t>X=IF(ISERROR(INDIRECT("'R08F_"&amp;CheckItem&amp;"'!$N$51")),0,IF(INDIRECT("'R08F_"&amp;CheckItem&amp;"'!$N$51")&gt;=0,0,1))</t>
  </si>
  <si>
    <t>X=INDIRECT("'R08F_"&amp;CheckItem&amp;"'!$N$51")</t>
  </si>
  <si>
    <t>R08F(14010,130)&gt;=0</t>
  </si>
  <si>
    <t>X=IF(ISERROR(INDIRECT("'R08F_"&amp;CheckItem&amp;"'!$O$51")),0,IF(INDIRECT("'R08F_"&amp;CheckItem&amp;"'!$O$51")&gt;=0,0,1))</t>
  </si>
  <si>
    <t>X=INDIRECT("'R08F_"&amp;CheckItem&amp;"'!$O$51")</t>
  </si>
  <si>
    <t>R08F(14010,140)&gt;=0</t>
  </si>
  <si>
    <t>X=IF(ISERROR(INDIRECT("'R08F_"&amp;CheckItem&amp;"'!$P$51")),0,IF(INDIRECT("'R08F_"&amp;CheckItem&amp;"'!$P$51")&gt;=0,0,1))</t>
  </si>
  <si>
    <t>X=INDIRECT("'R08F_"&amp;CheckItem&amp;"'!$P$51")</t>
  </si>
  <si>
    <t>R08F(14010,150)&gt;=0</t>
  </si>
  <si>
    <t>X=IF(ISERROR(INDIRECT("'R08F_"&amp;CheckItem&amp;"'!$Q$51")),0,IF(INDIRECT("'R08F_"&amp;CheckItem&amp;"'!$Q$51")&gt;=0,0,1))</t>
  </si>
  <si>
    <t>X=INDIRECT("'R08F_"&amp;CheckItem&amp;"'!$Q$51")</t>
  </si>
  <si>
    <t>R08F(14010,160)&gt;=0</t>
  </si>
  <si>
    <t>X=IF(ISERROR(INDIRECT("'R08F_"&amp;CheckItem&amp;"'!$R$51")),0,IF(INDIRECT("'R08F_"&amp;CheckItem&amp;"'!$R$51")&gt;=0,0,1))</t>
  </si>
  <si>
    <t>X=INDIRECT("'R08F_"&amp;CheckItem&amp;"'!$R$51")</t>
  </si>
  <si>
    <t>R08F(14010,170)&gt;=0</t>
  </si>
  <si>
    <t>X=IF(ISERROR(INDIRECT("'R08F_"&amp;CheckItem&amp;"'!$S$51")),0,IF(INDIRECT("'R08F_"&amp;CheckItem&amp;"'!$S$51")&gt;=0,0,1))</t>
  </si>
  <si>
    <t>X=INDIRECT("'R08F_"&amp;CheckItem&amp;"'!$S$51")</t>
  </si>
  <si>
    <t>R08F(14010,180)&gt;=0</t>
  </si>
  <si>
    <t>X=IF(ISERROR(INDIRECT("'R08F_"&amp;CheckItem&amp;"'!$T$51")),0,IF(INDIRECT("'R08F_"&amp;CheckItem&amp;"'!$T$51")&gt;=0,0,1))</t>
  </si>
  <si>
    <t>X=INDIRECT("'R08F_"&amp;CheckItem&amp;"'!$T$51")</t>
  </si>
  <si>
    <t>R08F(14010,190)&gt;=0</t>
  </si>
  <si>
    <t>X=IF(ISERROR(INDIRECT("'R08F_"&amp;CheckItem&amp;"'!$U$51")),0,IF(INDIRECT("'R08F_"&amp;CheckItem&amp;"'!$U$51")&gt;=0,0,1))</t>
  </si>
  <si>
    <t>X=INDIRECT("'R08F_"&amp;CheckItem&amp;"'!$U$51")</t>
  </si>
  <si>
    <t>R08F(14010,200)&gt;=0</t>
  </si>
  <si>
    <t>X=IF(ISERROR(INDIRECT("'R08F_"&amp;CheckItem&amp;"'!$V$51")),0,IF(INDIRECT("'R08F_"&amp;CheckItem&amp;"'!$V$51")&gt;=0,0,1))</t>
  </si>
  <si>
    <t>X=INDIRECT("'R08F_"&amp;CheckItem&amp;"'!$V$51")</t>
  </si>
  <si>
    <t>R08F(14010,210)&gt;=0</t>
  </si>
  <si>
    <t>X=IF(ISERROR(INDIRECT("'R08F_"&amp;CheckItem&amp;"'!$W$51")),0,IF(INDIRECT("'R08F_"&amp;CheckItem&amp;"'!$W$51")&gt;=0,0,1))</t>
  </si>
  <si>
    <t>X=INDIRECT("'R08F_"&amp;CheckItem&amp;"'!$W$51")</t>
  </si>
  <si>
    <t>R08F(14010,220)&gt;=0</t>
  </si>
  <si>
    <t>X=IF(ISERROR(INDIRECT("'R08F_"&amp;CheckItem&amp;"'!$X$51")),0,IF(INDIRECT("'R08F_"&amp;CheckItem&amp;"'!$X$51")&gt;=0,0,1))</t>
  </si>
  <si>
    <t>X=INDIRECT("'R08F_"&amp;CheckItem&amp;"'!$X$51")</t>
  </si>
  <si>
    <t>R08F(14010,230)&gt;=0</t>
  </si>
  <si>
    <t>X=IF(ISERROR(INDIRECT("'R08F_"&amp;CheckItem&amp;"'!$Y$51")),0,IF(INDIRECT("'R08F_"&amp;CheckItem&amp;"'!$Y$51")&gt;=0,0,1))</t>
  </si>
  <si>
    <t>X=INDIRECT("'R08F_"&amp;CheckItem&amp;"'!$Y$51")</t>
  </si>
  <si>
    <t>R08F(14010,240)&gt;=0</t>
  </si>
  <si>
    <t>X=IF(ISERROR(INDIRECT("'R08F_"&amp;CheckItem&amp;"'!$Z$51")),0,IF(INDIRECT("'R08F_"&amp;CheckItem&amp;"'!$Z$51")&gt;=0,0,1))</t>
  </si>
  <si>
    <t>X=INDIRECT("'R08F_"&amp;CheckItem&amp;"'!$Z$51")</t>
  </si>
  <si>
    <t>R08F(14010,250)&gt;=0</t>
  </si>
  <si>
    <t>X=IF(ISERROR(INDIRECT("'R08F_"&amp;CheckItem&amp;"'!$AA$51")),0,IF(INDIRECT("'R08F_"&amp;CheckItem&amp;"'!$AA$51")&gt;=0,0,1))</t>
  </si>
  <si>
    <t>X=INDIRECT("'R08F_"&amp;CheckItem&amp;"'!$AA$51")</t>
  </si>
  <si>
    <t>R08F(14010,260)&gt;=0</t>
  </si>
  <si>
    <t>X=IF(ISERROR(INDIRECT("'R08F_"&amp;CheckItem&amp;"'!$AB$51")),0,IF(INDIRECT("'R08F_"&amp;CheckItem&amp;"'!$AB$51")&gt;=0,0,1))</t>
  </si>
  <si>
    <t>X=INDIRECT("'R08F_"&amp;CheckItem&amp;"'!$AB$51")</t>
  </si>
  <si>
    <t>R08F(14010,270)&gt;=0</t>
  </si>
  <si>
    <t>X=IF(ISERROR(INDIRECT("'R08F_"&amp;CheckItem&amp;"'!$AC$51")),0,IF(INDIRECT("'R08F_"&amp;CheckItem&amp;"'!$AC$51")&gt;=0,0,1))</t>
  </si>
  <si>
    <t>X=INDIRECT("'R08F_"&amp;CheckItem&amp;"'!$AC$51")</t>
  </si>
  <si>
    <t>R08F(14010,280)&gt;=0</t>
  </si>
  <si>
    <t>X=IF(ISERROR(INDIRECT("'R08F_"&amp;CheckItem&amp;"'!$AD$51")),0,IF(INDIRECT("'R08F_"&amp;CheckItem&amp;"'!$AD$51")&gt;=0,0,1))</t>
  </si>
  <si>
    <t>X=INDIRECT("'R08F_"&amp;CheckItem&amp;"'!$AD$51")</t>
  </si>
  <si>
    <t>R08F(14010,290)&gt;=0</t>
  </si>
  <si>
    <t>X=IF(ISERROR(INDIRECT("'R08F_"&amp;CheckItem&amp;"'!$AE$51")),0,IF(INDIRECT("'R08F_"&amp;CheckItem&amp;"'!$AE$51")&gt;=0,0,1))</t>
  </si>
  <si>
    <t>X=INDIRECT("'R08F_"&amp;CheckItem&amp;"'!$AE$51")</t>
  </si>
  <si>
    <t>R08F(14010,300)&gt;=0</t>
  </si>
  <si>
    <t>X=IF(ISERROR(INDIRECT("'R08F_"&amp;CheckItem&amp;"'!$AF$51")),0,IF(INDIRECT("'R08F_"&amp;CheckItem&amp;"'!$AF$51")&gt;=0,0,1))</t>
  </si>
  <si>
    <t>X=INDIRECT("'R08F_"&amp;CheckItem&amp;"'!$AF$51")</t>
  </si>
  <si>
    <t>R08F(15005,100)&gt;=0</t>
  </si>
  <si>
    <t>X=IF(ISERROR(INDIRECT("'R08F_"&amp;CheckItem&amp;"'!$L$54")),0,IF(INDIRECT("'R08F_"&amp;CheckItem&amp;"'!$L$54")&gt;=0,0,1))</t>
  </si>
  <si>
    <t>X=INDIRECT("'R08F_"&amp;CheckItem&amp;"'!$L$54")</t>
  </si>
  <si>
    <t>R08F(15005,110)&gt;=0</t>
  </si>
  <si>
    <t>X=IF(ISERROR(INDIRECT("'R08F_"&amp;CheckItem&amp;"'!$M$54")),0,IF(INDIRECT("'R08F_"&amp;CheckItem&amp;"'!$M$54")&gt;=0,0,1))</t>
  </si>
  <si>
    <t>X=INDIRECT("'R08F_"&amp;CheckItem&amp;"'!$M$54")</t>
  </si>
  <si>
    <t>R08F(15005,120)&gt;=0</t>
  </si>
  <si>
    <t>X=IF(ISERROR(INDIRECT("'R08F_"&amp;CheckItem&amp;"'!$N$54")),0,IF(INDIRECT("'R08F_"&amp;CheckItem&amp;"'!$N$54")&gt;=0,0,1))</t>
  </si>
  <si>
    <t>X=INDIRECT("'R08F_"&amp;CheckItem&amp;"'!$N$54")</t>
  </si>
  <si>
    <t>R08F(15005,130)&gt;=0</t>
  </si>
  <si>
    <t>X=IF(ISERROR(INDIRECT("'R08F_"&amp;CheckItem&amp;"'!$O$54")),0,IF(INDIRECT("'R08F_"&amp;CheckItem&amp;"'!$O$54")&gt;=0,0,1))</t>
  </si>
  <si>
    <t>X=INDIRECT("'R08F_"&amp;CheckItem&amp;"'!$O$54")</t>
  </si>
  <si>
    <t>R08F(15005,140)&gt;=0</t>
  </si>
  <si>
    <t>X=IF(ISERROR(INDIRECT("'R08F_"&amp;CheckItem&amp;"'!$P$54")),0,IF(INDIRECT("'R08F_"&amp;CheckItem&amp;"'!$P$54")&gt;=0,0,1))</t>
  </si>
  <si>
    <t>X=INDIRECT("'R08F_"&amp;CheckItem&amp;"'!$P$54")</t>
  </si>
  <si>
    <t>R08F(15005,150)&gt;=0</t>
  </si>
  <si>
    <t>X=IF(ISERROR(INDIRECT("'R08F_"&amp;CheckItem&amp;"'!$Q$54")),0,IF(INDIRECT("'R08F_"&amp;CheckItem&amp;"'!$Q$54")&gt;=0,0,1))</t>
  </si>
  <si>
    <t>X=INDIRECT("'R08F_"&amp;CheckItem&amp;"'!$Q$54")</t>
  </si>
  <si>
    <t>R08F(15005,160)&gt;=0</t>
  </si>
  <si>
    <t>X=IF(ISERROR(INDIRECT("'R08F_"&amp;CheckItem&amp;"'!$R$54")),0,IF(INDIRECT("'R08F_"&amp;CheckItem&amp;"'!$R$54")&gt;=0,0,1))</t>
  </si>
  <si>
    <t>X=INDIRECT("'R08F_"&amp;CheckItem&amp;"'!$R$54")</t>
  </si>
  <si>
    <t>R08F(15005,170)&gt;=0</t>
  </si>
  <si>
    <t>X=IF(ISERROR(INDIRECT("'R08F_"&amp;CheckItem&amp;"'!$S$54")),0,IF(INDIRECT("'R08F_"&amp;CheckItem&amp;"'!$S$54")&gt;=0,0,1))</t>
  </si>
  <si>
    <t>X=INDIRECT("'R08F_"&amp;CheckItem&amp;"'!$S$54")</t>
  </si>
  <si>
    <t>R08F(15005,180)&gt;=0</t>
  </si>
  <si>
    <t>X=IF(ISERROR(INDIRECT("'R08F_"&amp;CheckItem&amp;"'!$T$54")),0,IF(INDIRECT("'R08F_"&amp;CheckItem&amp;"'!$T$54")&gt;=0,0,1))</t>
  </si>
  <si>
    <t>X=INDIRECT("'R08F_"&amp;CheckItem&amp;"'!$T$54")</t>
  </si>
  <si>
    <t>R08F(15005,190)&gt;=0</t>
  </si>
  <si>
    <t>X=IF(ISERROR(INDIRECT("'R08F_"&amp;CheckItem&amp;"'!$U$54")),0,IF(INDIRECT("'R08F_"&amp;CheckItem&amp;"'!$U$54")&gt;=0,0,1))</t>
  </si>
  <si>
    <t>X=INDIRECT("'R08F_"&amp;CheckItem&amp;"'!$U$54")</t>
  </si>
  <si>
    <t>R08F(15005,200)&gt;=0</t>
  </si>
  <si>
    <t>X=IF(ISERROR(INDIRECT("'R08F_"&amp;CheckItem&amp;"'!$V$54")),0,IF(INDIRECT("'R08F_"&amp;CheckItem&amp;"'!$V$54")&gt;=0,0,1))</t>
  </si>
  <si>
    <t>X=INDIRECT("'R08F_"&amp;CheckItem&amp;"'!$V$54")</t>
  </si>
  <si>
    <t>R08F(15005,210)&gt;=0</t>
  </si>
  <si>
    <t>X=IF(ISERROR(INDIRECT("'R08F_"&amp;CheckItem&amp;"'!$W$54")),0,IF(INDIRECT("'R08F_"&amp;CheckItem&amp;"'!$W$54")&gt;=0,0,1))</t>
  </si>
  <si>
    <t>X=INDIRECT("'R08F_"&amp;CheckItem&amp;"'!$W$54")</t>
  </si>
  <si>
    <t>R08F(15005,220)&gt;=0</t>
  </si>
  <si>
    <t>X=IF(ISERROR(INDIRECT("'R08F_"&amp;CheckItem&amp;"'!$X$54")),0,IF(INDIRECT("'R08F_"&amp;CheckItem&amp;"'!$X$54")&gt;=0,0,1))</t>
  </si>
  <si>
    <t>X=INDIRECT("'R08F_"&amp;CheckItem&amp;"'!$X$54")</t>
  </si>
  <si>
    <t>R08F(15005,230)&gt;=0</t>
  </si>
  <si>
    <t>X=IF(ISERROR(INDIRECT("'R08F_"&amp;CheckItem&amp;"'!$Y$54")),0,IF(INDIRECT("'R08F_"&amp;CheckItem&amp;"'!$Y$54")&gt;=0,0,1))</t>
  </si>
  <si>
    <t>X=INDIRECT("'R08F_"&amp;CheckItem&amp;"'!$Y$54")</t>
  </si>
  <si>
    <t>R08F(15005,240)&gt;=0</t>
  </si>
  <si>
    <t>X=IF(ISERROR(INDIRECT("'R08F_"&amp;CheckItem&amp;"'!$Z$54")),0,IF(INDIRECT("'R08F_"&amp;CheckItem&amp;"'!$Z$54")&gt;=0,0,1))</t>
  </si>
  <si>
    <t>X=INDIRECT("'R08F_"&amp;CheckItem&amp;"'!$Z$54")</t>
  </si>
  <si>
    <t>R08F(15005,250)&gt;=0</t>
  </si>
  <si>
    <t>X=IF(ISERROR(INDIRECT("'R08F_"&amp;CheckItem&amp;"'!$AA$54")),0,IF(INDIRECT("'R08F_"&amp;CheckItem&amp;"'!$AA$54")&gt;=0,0,1))</t>
  </si>
  <si>
    <t>X=INDIRECT("'R08F_"&amp;CheckItem&amp;"'!$AA$54")</t>
  </si>
  <si>
    <t>R08F(15005,260)&gt;=0</t>
  </si>
  <si>
    <t>X=IF(ISERROR(INDIRECT("'R08F_"&amp;CheckItem&amp;"'!$AB$54")),0,IF(INDIRECT("'R08F_"&amp;CheckItem&amp;"'!$AB$54")&gt;=0,0,1))</t>
  </si>
  <si>
    <t>X=INDIRECT("'R08F_"&amp;CheckItem&amp;"'!$AB$54")</t>
  </si>
  <si>
    <t>R08F(15005,270)&gt;=0</t>
  </si>
  <si>
    <t>X=IF(ISERROR(INDIRECT("'R08F_"&amp;CheckItem&amp;"'!$AC$54")),0,IF(INDIRECT("'R08F_"&amp;CheckItem&amp;"'!$AC$54")&gt;=0,0,1))</t>
  </si>
  <si>
    <t>X=INDIRECT("'R08F_"&amp;CheckItem&amp;"'!$AC$54")</t>
  </si>
  <si>
    <t>R08F(15005,280)&gt;=0</t>
  </si>
  <si>
    <t>X=IF(ISERROR(INDIRECT("'R08F_"&amp;CheckItem&amp;"'!$AD$54")),0,IF(INDIRECT("'R08F_"&amp;CheckItem&amp;"'!$AD$54")&gt;=0,0,1))</t>
  </si>
  <si>
    <t>X=INDIRECT("'R08F_"&amp;CheckItem&amp;"'!$AD$54")</t>
  </si>
  <si>
    <t>R08F(15005,290)&gt;=0</t>
  </si>
  <si>
    <t>X=IF(ISERROR(INDIRECT("'R08F_"&amp;CheckItem&amp;"'!$AE$54")),0,IF(INDIRECT("'R08F_"&amp;CheckItem&amp;"'!$AE$54")&gt;=0,0,1))</t>
  </si>
  <si>
    <t>X=INDIRECT("'R08F_"&amp;CheckItem&amp;"'!$AE$54")</t>
  </si>
  <si>
    <t>R08F(15005,300)&gt;=0</t>
  </si>
  <si>
    <t>X=IF(ISERROR(INDIRECT("'R08F_"&amp;CheckItem&amp;"'!$AF$54")),0,IF(INDIRECT("'R08F_"&amp;CheckItem&amp;"'!$AF$54")&gt;=0,0,1))</t>
  </si>
  <si>
    <t>X=INDIRECT("'R08F_"&amp;CheckItem&amp;"'!$AF$54")</t>
  </si>
  <si>
    <t>R08F(15010,100)&gt;=0</t>
  </si>
  <si>
    <t>X=IF(ISERROR(INDIRECT("'R08F_"&amp;CheckItem&amp;"'!$L$55")),0,IF(INDIRECT("'R08F_"&amp;CheckItem&amp;"'!$L$55")&gt;=0,0,1))</t>
  </si>
  <si>
    <t>X=INDIRECT("'R08F_"&amp;CheckItem&amp;"'!$L$55")</t>
  </si>
  <si>
    <t>R08F(15010,110)&gt;=0</t>
  </si>
  <si>
    <t>X=IF(ISERROR(INDIRECT("'R08F_"&amp;CheckItem&amp;"'!$M$55")),0,IF(INDIRECT("'R08F_"&amp;CheckItem&amp;"'!$M$55")&gt;=0,0,1))</t>
  </si>
  <si>
    <t>X=INDIRECT("'R08F_"&amp;CheckItem&amp;"'!$M$55")</t>
  </si>
  <si>
    <t>R08F(15010,120)&gt;=0</t>
  </si>
  <si>
    <t>X=IF(ISERROR(INDIRECT("'R08F_"&amp;CheckItem&amp;"'!$N$55")),0,IF(INDIRECT("'R08F_"&amp;CheckItem&amp;"'!$N$55")&gt;=0,0,1))</t>
  </si>
  <si>
    <t>X=INDIRECT("'R08F_"&amp;CheckItem&amp;"'!$N$55")</t>
  </si>
  <si>
    <t>R08F(15010,130)&gt;=0</t>
  </si>
  <si>
    <t>X=IF(ISERROR(INDIRECT("'R08F_"&amp;CheckItem&amp;"'!$O$55")),0,IF(INDIRECT("'R08F_"&amp;CheckItem&amp;"'!$O$55")&gt;=0,0,1))</t>
  </si>
  <si>
    <t>X=INDIRECT("'R08F_"&amp;CheckItem&amp;"'!$O$55")</t>
  </si>
  <si>
    <t>R08F(15010,140)&gt;=0</t>
  </si>
  <si>
    <t>X=IF(ISERROR(INDIRECT("'R08F_"&amp;CheckItem&amp;"'!$P$55")),0,IF(INDIRECT("'R08F_"&amp;CheckItem&amp;"'!$P$55")&gt;=0,0,1))</t>
  </si>
  <si>
    <t>X=INDIRECT("'R08F_"&amp;CheckItem&amp;"'!$P$55")</t>
  </si>
  <si>
    <t>R08F(15010,150)&gt;=0</t>
  </si>
  <si>
    <t>X=IF(ISERROR(INDIRECT("'R08F_"&amp;CheckItem&amp;"'!$Q$55")),0,IF(INDIRECT("'R08F_"&amp;CheckItem&amp;"'!$Q$55")&gt;=0,0,1))</t>
  </si>
  <si>
    <t>X=INDIRECT("'R08F_"&amp;CheckItem&amp;"'!$Q$55")</t>
  </si>
  <si>
    <t>R08F(15010,160)&gt;=0</t>
  </si>
  <si>
    <t>X=IF(ISERROR(INDIRECT("'R08F_"&amp;CheckItem&amp;"'!$R$55")),0,IF(INDIRECT("'R08F_"&amp;CheckItem&amp;"'!$R$55")&gt;=0,0,1))</t>
  </si>
  <si>
    <t>X=INDIRECT("'R08F_"&amp;CheckItem&amp;"'!$R$55")</t>
  </si>
  <si>
    <t>R08F(15010,170)&gt;=0</t>
  </si>
  <si>
    <t>X=IF(ISERROR(INDIRECT("'R08F_"&amp;CheckItem&amp;"'!$S$55")),0,IF(INDIRECT("'R08F_"&amp;CheckItem&amp;"'!$S$55")&gt;=0,0,1))</t>
  </si>
  <si>
    <t>X=INDIRECT("'R08F_"&amp;CheckItem&amp;"'!$S$55")</t>
  </si>
  <si>
    <t>R08F(15010,180)&gt;=0</t>
  </si>
  <si>
    <t>X=IF(ISERROR(INDIRECT("'R08F_"&amp;CheckItem&amp;"'!$T$55")),0,IF(INDIRECT("'R08F_"&amp;CheckItem&amp;"'!$T$55")&gt;=0,0,1))</t>
  </si>
  <si>
    <t>X=INDIRECT("'R08F_"&amp;CheckItem&amp;"'!$T$55")</t>
  </si>
  <si>
    <t>R08F(15010,190)&gt;=0</t>
  </si>
  <si>
    <t>X=IF(ISERROR(INDIRECT("'R08F_"&amp;CheckItem&amp;"'!$U$55")),0,IF(INDIRECT("'R08F_"&amp;CheckItem&amp;"'!$U$55")&gt;=0,0,1))</t>
  </si>
  <si>
    <t>X=INDIRECT("'R08F_"&amp;CheckItem&amp;"'!$U$55")</t>
  </si>
  <si>
    <t>R08F(15010,200)&gt;=0</t>
  </si>
  <si>
    <t>X=IF(ISERROR(INDIRECT("'R08F_"&amp;CheckItem&amp;"'!$V$55")),0,IF(INDIRECT("'R08F_"&amp;CheckItem&amp;"'!$V$55")&gt;=0,0,1))</t>
  </si>
  <si>
    <t>X=INDIRECT("'R08F_"&amp;CheckItem&amp;"'!$V$55")</t>
  </si>
  <si>
    <t>R08F(15010,210)&gt;=0</t>
  </si>
  <si>
    <t>X=IF(ISERROR(INDIRECT("'R08F_"&amp;CheckItem&amp;"'!$W$55")),0,IF(INDIRECT("'R08F_"&amp;CheckItem&amp;"'!$W$55")&gt;=0,0,1))</t>
  </si>
  <si>
    <t>X=INDIRECT("'R08F_"&amp;CheckItem&amp;"'!$W$55")</t>
  </si>
  <si>
    <t>R08F(15010,220)&gt;=0</t>
  </si>
  <si>
    <t>X=IF(ISERROR(INDIRECT("'R08F_"&amp;CheckItem&amp;"'!$X$55")),0,IF(INDIRECT("'R08F_"&amp;CheckItem&amp;"'!$X$55")&gt;=0,0,1))</t>
  </si>
  <si>
    <t>X=INDIRECT("'R08F_"&amp;CheckItem&amp;"'!$X$55")</t>
  </si>
  <si>
    <t>R08F(15010,230)&gt;=0</t>
  </si>
  <si>
    <t>X=IF(ISERROR(INDIRECT("'R08F_"&amp;CheckItem&amp;"'!$Y$55")),0,IF(INDIRECT("'R08F_"&amp;CheckItem&amp;"'!$Y$55")&gt;=0,0,1))</t>
  </si>
  <si>
    <t>X=INDIRECT("'R08F_"&amp;CheckItem&amp;"'!$Y$55")</t>
  </si>
  <si>
    <t>R08F(15010,240)&gt;=0</t>
  </si>
  <si>
    <t>X=IF(ISERROR(INDIRECT("'R08F_"&amp;CheckItem&amp;"'!$Z$55")),0,IF(INDIRECT("'R08F_"&amp;CheckItem&amp;"'!$Z$55")&gt;=0,0,1))</t>
  </si>
  <si>
    <t>X=INDIRECT("'R08F_"&amp;CheckItem&amp;"'!$Z$55")</t>
  </si>
  <si>
    <t>R08F(15010,250)&gt;=0</t>
  </si>
  <si>
    <t>X=IF(ISERROR(INDIRECT("'R08F_"&amp;CheckItem&amp;"'!$AA$55")),0,IF(INDIRECT("'R08F_"&amp;CheckItem&amp;"'!$AA$55")&gt;=0,0,1))</t>
  </si>
  <si>
    <t>X=INDIRECT("'R08F_"&amp;CheckItem&amp;"'!$AA$55")</t>
  </si>
  <si>
    <t>R08F(15010,260)&gt;=0</t>
  </si>
  <si>
    <t>X=IF(ISERROR(INDIRECT("'R08F_"&amp;CheckItem&amp;"'!$AB$55")),0,IF(INDIRECT("'R08F_"&amp;CheckItem&amp;"'!$AB$55")&gt;=0,0,1))</t>
  </si>
  <si>
    <t>X=INDIRECT("'R08F_"&amp;CheckItem&amp;"'!$AB$55")</t>
  </si>
  <si>
    <t>R08F(15010,270)&gt;=0</t>
  </si>
  <si>
    <t>X=IF(ISERROR(INDIRECT("'R08F_"&amp;CheckItem&amp;"'!$AC$55")),0,IF(INDIRECT("'R08F_"&amp;CheckItem&amp;"'!$AC$55")&gt;=0,0,1))</t>
  </si>
  <si>
    <t>X=INDIRECT("'R08F_"&amp;CheckItem&amp;"'!$AC$55")</t>
  </si>
  <si>
    <t>R08F(15010,280)&gt;=0</t>
  </si>
  <si>
    <t>X=IF(ISERROR(INDIRECT("'R08F_"&amp;CheckItem&amp;"'!$AD$55")),0,IF(INDIRECT("'R08F_"&amp;CheckItem&amp;"'!$AD$55")&gt;=0,0,1))</t>
  </si>
  <si>
    <t>X=INDIRECT("'R08F_"&amp;CheckItem&amp;"'!$AD$55")</t>
  </si>
  <si>
    <t>R08F(15010,290)&gt;=0</t>
  </si>
  <si>
    <t>X=IF(ISERROR(INDIRECT("'R08F_"&amp;CheckItem&amp;"'!$AE$55")),0,IF(INDIRECT("'R08F_"&amp;CheckItem&amp;"'!$AE$55")&gt;=0,0,1))</t>
  </si>
  <si>
    <t>X=INDIRECT("'R08F_"&amp;CheckItem&amp;"'!$AE$55")</t>
  </si>
  <si>
    <t>R08F(15010,300)&gt;=0</t>
  </si>
  <si>
    <t>X=IF(ISERROR(INDIRECT("'R08F_"&amp;CheckItem&amp;"'!$AF$55")),0,IF(INDIRECT("'R08F_"&amp;CheckItem&amp;"'!$AF$55")&gt;=0,0,1))</t>
  </si>
  <si>
    <t>X=INDIRECT("'R08F_"&amp;CheckItem&amp;"'!$AF$55")</t>
  </si>
  <si>
    <t>R08F(16005,100)&gt;=0</t>
  </si>
  <si>
    <t>X=IF(ISERROR(INDIRECT("'R08F_"&amp;CheckItem&amp;"'!$L$57")),0,IF(INDIRECT("'R08F_"&amp;CheckItem&amp;"'!$L$57")&gt;=0,0,1))</t>
  </si>
  <si>
    <t>X=INDIRECT("'R08F_"&amp;CheckItem&amp;"'!$L$57")</t>
  </si>
  <si>
    <t>R08F(16005,110)&gt;=0</t>
  </si>
  <si>
    <t>X=IF(ISERROR(INDIRECT("'R08F_"&amp;CheckItem&amp;"'!$M$57")),0,IF(INDIRECT("'R08F_"&amp;CheckItem&amp;"'!$M$57")&gt;=0,0,1))</t>
  </si>
  <si>
    <t>X=INDIRECT("'R08F_"&amp;CheckItem&amp;"'!$M$57")</t>
  </si>
  <si>
    <t>R08F(16005,120)&gt;=0</t>
  </si>
  <si>
    <t>X=IF(ISERROR(INDIRECT("'R08F_"&amp;CheckItem&amp;"'!$N$57")),0,IF(INDIRECT("'R08F_"&amp;CheckItem&amp;"'!$N$57")&gt;=0,0,1))</t>
  </si>
  <si>
    <t>X=INDIRECT("'R08F_"&amp;CheckItem&amp;"'!$N$57")</t>
  </si>
  <si>
    <t>R08F(16005,130)&gt;=0</t>
  </si>
  <si>
    <t>X=IF(ISERROR(INDIRECT("'R08F_"&amp;CheckItem&amp;"'!$O$57")),0,IF(INDIRECT("'R08F_"&amp;CheckItem&amp;"'!$O$57")&gt;=0,0,1))</t>
  </si>
  <si>
    <t>X=INDIRECT("'R08F_"&amp;CheckItem&amp;"'!$O$57")</t>
  </si>
  <si>
    <t>R08F(16005,140)&gt;=0</t>
  </si>
  <si>
    <t>X=IF(ISERROR(INDIRECT("'R08F_"&amp;CheckItem&amp;"'!$P$57")),0,IF(INDIRECT("'R08F_"&amp;CheckItem&amp;"'!$P$57")&gt;=0,0,1))</t>
  </si>
  <si>
    <t>X=INDIRECT("'R08F_"&amp;CheckItem&amp;"'!$P$57")</t>
  </si>
  <si>
    <t>R08F(16005,150)&gt;=0</t>
  </si>
  <si>
    <t>X=IF(ISERROR(INDIRECT("'R08F_"&amp;CheckItem&amp;"'!$Q$57")),0,IF(INDIRECT("'R08F_"&amp;CheckItem&amp;"'!$Q$57")&gt;=0,0,1))</t>
  </si>
  <si>
    <t>X=INDIRECT("'R08F_"&amp;CheckItem&amp;"'!$Q$57")</t>
  </si>
  <si>
    <t>R08F(16005,160)&gt;=0</t>
  </si>
  <si>
    <t>X=IF(ISERROR(INDIRECT("'R08F_"&amp;CheckItem&amp;"'!$R$57")),0,IF(INDIRECT("'R08F_"&amp;CheckItem&amp;"'!$R$57")&gt;=0,0,1))</t>
  </si>
  <si>
    <t>X=INDIRECT("'R08F_"&amp;CheckItem&amp;"'!$R$57")</t>
  </si>
  <si>
    <t>R08F(16005,170)&gt;=0</t>
  </si>
  <si>
    <t>X=IF(ISERROR(INDIRECT("'R08F_"&amp;CheckItem&amp;"'!$S$57")),0,IF(INDIRECT("'R08F_"&amp;CheckItem&amp;"'!$S$57")&gt;=0,0,1))</t>
  </si>
  <si>
    <t>X=INDIRECT("'R08F_"&amp;CheckItem&amp;"'!$S$57")</t>
  </si>
  <si>
    <t>R08F(16005,180)&gt;=0</t>
  </si>
  <si>
    <t>X=IF(ISERROR(INDIRECT("'R08F_"&amp;CheckItem&amp;"'!$T$57")),0,IF(INDIRECT("'R08F_"&amp;CheckItem&amp;"'!$T$57")&gt;=0,0,1))</t>
  </si>
  <si>
    <t>X=INDIRECT("'R08F_"&amp;CheckItem&amp;"'!$T$57")</t>
  </si>
  <si>
    <t>R08F(16005,190)&gt;=0</t>
  </si>
  <si>
    <t>X=IF(ISERROR(INDIRECT("'R08F_"&amp;CheckItem&amp;"'!$U$57")),0,IF(INDIRECT("'R08F_"&amp;CheckItem&amp;"'!$U$57")&gt;=0,0,1))</t>
  </si>
  <si>
    <t>X=INDIRECT("'R08F_"&amp;CheckItem&amp;"'!$U$57")</t>
  </si>
  <si>
    <t>R08F(16005,200)&gt;=0</t>
  </si>
  <si>
    <t>X=IF(ISERROR(INDIRECT("'R08F_"&amp;CheckItem&amp;"'!$V$57")),0,IF(INDIRECT("'R08F_"&amp;CheckItem&amp;"'!$V$57")&gt;=0,0,1))</t>
  </si>
  <si>
    <t>X=INDIRECT("'R08F_"&amp;CheckItem&amp;"'!$V$57")</t>
  </si>
  <si>
    <t>R08F(16005,210)&gt;=0</t>
  </si>
  <si>
    <t>X=IF(ISERROR(INDIRECT("'R08F_"&amp;CheckItem&amp;"'!$W$57")),0,IF(INDIRECT("'R08F_"&amp;CheckItem&amp;"'!$W$57")&gt;=0,0,1))</t>
  </si>
  <si>
    <t>X=INDIRECT("'R08F_"&amp;CheckItem&amp;"'!$W$57")</t>
  </si>
  <si>
    <t>R08F(16005,220)&gt;=0</t>
  </si>
  <si>
    <t>X=IF(ISERROR(INDIRECT("'R08F_"&amp;CheckItem&amp;"'!$X$57")),0,IF(INDIRECT("'R08F_"&amp;CheckItem&amp;"'!$X$57")&gt;=0,0,1))</t>
  </si>
  <si>
    <t>X=INDIRECT("'R08F_"&amp;CheckItem&amp;"'!$X$57")</t>
  </si>
  <si>
    <t>R08F(16005,230)&gt;=0</t>
  </si>
  <si>
    <t>X=IF(ISERROR(INDIRECT("'R08F_"&amp;CheckItem&amp;"'!$Y$57")),0,IF(INDIRECT("'R08F_"&amp;CheckItem&amp;"'!$Y$57")&gt;=0,0,1))</t>
  </si>
  <si>
    <t>X=INDIRECT("'R08F_"&amp;CheckItem&amp;"'!$Y$57")</t>
  </si>
  <si>
    <t>R08F(16005,240)&gt;=0</t>
  </si>
  <si>
    <t>X=IF(ISERROR(INDIRECT("'R08F_"&amp;CheckItem&amp;"'!$Z$57")),0,IF(INDIRECT("'R08F_"&amp;CheckItem&amp;"'!$Z$57")&gt;=0,0,1))</t>
  </si>
  <si>
    <t>X=INDIRECT("'R08F_"&amp;CheckItem&amp;"'!$Z$57")</t>
  </si>
  <si>
    <t>R08F(16005,250)&gt;=0</t>
  </si>
  <si>
    <t>X=IF(ISERROR(INDIRECT("'R08F_"&amp;CheckItem&amp;"'!$AA$57")),0,IF(INDIRECT("'R08F_"&amp;CheckItem&amp;"'!$AA$57")&gt;=0,0,1))</t>
  </si>
  <si>
    <t>X=INDIRECT("'R08F_"&amp;CheckItem&amp;"'!$AA$57")</t>
  </si>
  <si>
    <t>R08F(16005,260)&gt;=0</t>
  </si>
  <si>
    <t>X=IF(ISERROR(INDIRECT("'R08F_"&amp;CheckItem&amp;"'!$AB$57")),0,IF(INDIRECT("'R08F_"&amp;CheckItem&amp;"'!$AB$57")&gt;=0,0,1))</t>
  </si>
  <si>
    <t>X=INDIRECT("'R08F_"&amp;CheckItem&amp;"'!$AB$57")</t>
  </si>
  <si>
    <t>R08F(16005,270)&gt;=0</t>
  </si>
  <si>
    <t>X=IF(ISERROR(INDIRECT("'R08F_"&amp;CheckItem&amp;"'!$AC$57")),0,IF(INDIRECT("'R08F_"&amp;CheckItem&amp;"'!$AC$57")&gt;=0,0,1))</t>
  </si>
  <si>
    <t>X=INDIRECT("'R08F_"&amp;CheckItem&amp;"'!$AC$57")</t>
  </si>
  <si>
    <t>R08F(16005,280)&gt;=0</t>
  </si>
  <si>
    <t>X=IF(ISERROR(INDIRECT("'R08F_"&amp;CheckItem&amp;"'!$AD$57")),0,IF(INDIRECT("'R08F_"&amp;CheckItem&amp;"'!$AD$57")&gt;=0,0,1))</t>
  </si>
  <si>
    <t>X=INDIRECT("'R08F_"&amp;CheckItem&amp;"'!$AD$57")</t>
  </si>
  <si>
    <t>R08F(16005,290)&gt;=0</t>
  </si>
  <si>
    <t>X=IF(ISERROR(INDIRECT("'R08F_"&amp;CheckItem&amp;"'!$AE$57")),0,IF(INDIRECT("'R08F_"&amp;CheckItem&amp;"'!$AE$57")&gt;=0,0,1))</t>
  </si>
  <si>
    <t>X=INDIRECT("'R08F_"&amp;CheckItem&amp;"'!$AE$57")</t>
  </si>
  <si>
    <t>R08F(16005,300)&gt;=0</t>
  </si>
  <si>
    <t>X=IF(ISERROR(INDIRECT("'R08F_"&amp;CheckItem&amp;"'!$AF$57")),0,IF(INDIRECT("'R08F_"&amp;CheckItem&amp;"'!$AF$57")&gt;=0,0,1))</t>
  </si>
  <si>
    <t>X=INDIRECT("'R08F_"&amp;CheckItem&amp;"'!$AF$57")</t>
  </si>
  <si>
    <t>R08F(16010,100)&gt;=0</t>
  </si>
  <si>
    <t>X=IF(ISERROR(INDIRECT("'R08F_"&amp;CheckItem&amp;"'!$L$58")),0,IF(INDIRECT("'R08F_"&amp;CheckItem&amp;"'!$L$58")&gt;=0,0,1))</t>
  </si>
  <si>
    <t>X=INDIRECT("'R08F_"&amp;CheckItem&amp;"'!$L$58")</t>
  </si>
  <si>
    <t>R08F(16010,110)&gt;=0</t>
  </si>
  <si>
    <t>X=IF(ISERROR(INDIRECT("'R08F_"&amp;CheckItem&amp;"'!$M$58")),0,IF(INDIRECT("'R08F_"&amp;CheckItem&amp;"'!$M$58")&gt;=0,0,1))</t>
  </si>
  <si>
    <t>X=INDIRECT("'R08F_"&amp;CheckItem&amp;"'!$M$58")</t>
  </si>
  <si>
    <t>R08F(16010,120)&gt;=0</t>
  </si>
  <si>
    <t>X=IF(ISERROR(INDIRECT("'R08F_"&amp;CheckItem&amp;"'!$N$58")),0,IF(INDIRECT("'R08F_"&amp;CheckItem&amp;"'!$N$58")&gt;=0,0,1))</t>
  </si>
  <si>
    <t>X=INDIRECT("'R08F_"&amp;CheckItem&amp;"'!$N$58")</t>
  </si>
  <si>
    <t>R08F(16010,130)&gt;=0</t>
  </si>
  <si>
    <t>X=IF(ISERROR(INDIRECT("'R08F_"&amp;CheckItem&amp;"'!$O$58")),0,IF(INDIRECT("'R08F_"&amp;CheckItem&amp;"'!$O$58")&gt;=0,0,1))</t>
  </si>
  <si>
    <t>X=INDIRECT("'R08F_"&amp;CheckItem&amp;"'!$O$58")</t>
  </si>
  <si>
    <t>R08F(16010,140)&gt;=0</t>
  </si>
  <si>
    <t>X=IF(ISERROR(INDIRECT("'R08F_"&amp;CheckItem&amp;"'!$P$58")),0,IF(INDIRECT("'R08F_"&amp;CheckItem&amp;"'!$P$58")&gt;=0,0,1))</t>
  </si>
  <si>
    <t>X=INDIRECT("'R08F_"&amp;CheckItem&amp;"'!$P$58")</t>
  </si>
  <si>
    <t>R08F(16010,150)&gt;=0</t>
  </si>
  <si>
    <t>X=IF(ISERROR(INDIRECT("'R08F_"&amp;CheckItem&amp;"'!$Q$58")),0,IF(INDIRECT("'R08F_"&amp;CheckItem&amp;"'!$Q$58")&gt;=0,0,1))</t>
  </si>
  <si>
    <t>X=INDIRECT("'R08F_"&amp;CheckItem&amp;"'!$Q$58")</t>
  </si>
  <si>
    <t>R08F(16010,160)&gt;=0</t>
  </si>
  <si>
    <t>X=IF(ISERROR(INDIRECT("'R08F_"&amp;CheckItem&amp;"'!$R$58")),0,IF(INDIRECT("'R08F_"&amp;CheckItem&amp;"'!$R$58")&gt;=0,0,1))</t>
  </si>
  <si>
    <t>X=INDIRECT("'R08F_"&amp;CheckItem&amp;"'!$R$58")</t>
  </si>
  <si>
    <t>R08F(16010,170)&gt;=0</t>
  </si>
  <si>
    <t>X=IF(ISERROR(INDIRECT("'R08F_"&amp;CheckItem&amp;"'!$S$58")),0,IF(INDIRECT("'R08F_"&amp;CheckItem&amp;"'!$S$58")&gt;=0,0,1))</t>
  </si>
  <si>
    <t>X=INDIRECT("'R08F_"&amp;CheckItem&amp;"'!$S$58")</t>
  </si>
  <si>
    <t>R08F(16010,180)&gt;=0</t>
  </si>
  <si>
    <t>X=IF(ISERROR(INDIRECT("'R08F_"&amp;CheckItem&amp;"'!$T$58")),0,IF(INDIRECT("'R08F_"&amp;CheckItem&amp;"'!$T$58")&gt;=0,0,1))</t>
  </si>
  <si>
    <t>X=INDIRECT("'R08F_"&amp;CheckItem&amp;"'!$T$58")</t>
  </si>
  <si>
    <t>R08F(16010,190)&gt;=0</t>
  </si>
  <si>
    <t>X=IF(ISERROR(INDIRECT("'R08F_"&amp;CheckItem&amp;"'!$U$58")),0,IF(INDIRECT("'R08F_"&amp;CheckItem&amp;"'!$U$58")&gt;=0,0,1))</t>
  </si>
  <si>
    <t>X=INDIRECT("'R08F_"&amp;CheckItem&amp;"'!$U$58")</t>
  </si>
  <si>
    <t>R08F(16010,200)&gt;=0</t>
  </si>
  <si>
    <t>X=IF(ISERROR(INDIRECT("'R08F_"&amp;CheckItem&amp;"'!$V$58")),0,IF(INDIRECT("'R08F_"&amp;CheckItem&amp;"'!$V$58")&gt;=0,0,1))</t>
  </si>
  <si>
    <t>X=INDIRECT("'R08F_"&amp;CheckItem&amp;"'!$V$58")</t>
  </si>
  <si>
    <t>R08F(16010,210)&gt;=0</t>
  </si>
  <si>
    <t>X=IF(ISERROR(INDIRECT("'R08F_"&amp;CheckItem&amp;"'!$W$58")),0,IF(INDIRECT("'R08F_"&amp;CheckItem&amp;"'!$W$58")&gt;=0,0,1))</t>
  </si>
  <si>
    <t>X=INDIRECT("'R08F_"&amp;CheckItem&amp;"'!$W$58")</t>
  </si>
  <si>
    <t>R08F(16010,220)&gt;=0</t>
  </si>
  <si>
    <t>X=IF(ISERROR(INDIRECT("'R08F_"&amp;CheckItem&amp;"'!$X$58")),0,IF(INDIRECT("'R08F_"&amp;CheckItem&amp;"'!$X$58")&gt;=0,0,1))</t>
  </si>
  <si>
    <t>X=INDIRECT("'R08F_"&amp;CheckItem&amp;"'!$X$58")</t>
  </si>
  <si>
    <t>R08F(16010,230)&gt;=0</t>
  </si>
  <si>
    <t>X=IF(ISERROR(INDIRECT("'R08F_"&amp;CheckItem&amp;"'!$Y$58")),0,IF(INDIRECT("'R08F_"&amp;CheckItem&amp;"'!$Y$58")&gt;=0,0,1))</t>
  </si>
  <si>
    <t>X=INDIRECT("'R08F_"&amp;CheckItem&amp;"'!$Y$58")</t>
  </si>
  <si>
    <t>R08F(16010,240)&gt;=0</t>
  </si>
  <si>
    <t>X=IF(ISERROR(INDIRECT("'R08F_"&amp;CheckItem&amp;"'!$Z$58")),0,IF(INDIRECT("'R08F_"&amp;CheckItem&amp;"'!$Z$58")&gt;=0,0,1))</t>
  </si>
  <si>
    <t>X=INDIRECT("'R08F_"&amp;CheckItem&amp;"'!$Z$58")</t>
  </si>
  <si>
    <t>R08F(16010,250)&gt;=0</t>
  </si>
  <si>
    <t>X=IF(ISERROR(INDIRECT("'R08F_"&amp;CheckItem&amp;"'!$AA$58")),0,IF(INDIRECT("'R08F_"&amp;CheckItem&amp;"'!$AA$58")&gt;=0,0,1))</t>
  </si>
  <si>
    <t>X=INDIRECT("'R08F_"&amp;CheckItem&amp;"'!$AA$58")</t>
  </si>
  <si>
    <t>R08F(16010,260)&gt;=0</t>
  </si>
  <si>
    <t>X=IF(ISERROR(INDIRECT("'R08F_"&amp;CheckItem&amp;"'!$AB$58")),0,IF(INDIRECT("'R08F_"&amp;CheckItem&amp;"'!$AB$58")&gt;=0,0,1))</t>
  </si>
  <si>
    <t>X=INDIRECT("'R08F_"&amp;CheckItem&amp;"'!$AB$58")</t>
  </si>
  <si>
    <t>R08F(16010,270)&gt;=0</t>
  </si>
  <si>
    <t>X=IF(ISERROR(INDIRECT("'R08F_"&amp;CheckItem&amp;"'!$AC$58")),0,IF(INDIRECT("'R08F_"&amp;CheckItem&amp;"'!$AC$58")&gt;=0,0,1))</t>
  </si>
  <si>
    <t>X=INDIRECT("'R08F_"&amp;CheckItem&amp;"'!$AC$58")</t>
  </si>
  <si>
    <t>R08F(16010,280)&gt;=0</t>
  </si>
  <si>
    <t>X=IF(ISERROR(INDIRECT("'R08F_"&amp;CheckItem&amp;"'!$AD$58")),0,IF(INDIRECT("'R08F_"&amp;CheckItem&amp;"'!$AD$58")&gt;=0,0,1))</t>
  </si>
  <si>
    <t>X=INDIRECT("'R08F_"&amp;CheckItem&amp;"'!$AD$58")</t>
  </si>
  <si>
    <t>R08F(16010,290)&gt;=0</t>
  </si>
  <si>
    <t>X=IF(ISERROR(INDIRECT("'R08F_"&amp;CheckItem&amp;"'!$AE$58")),0,IF(INDIRECT("'R08F_"&amp;CheckItem&amp;"'!$AE$58")&gt;=0,0,1))</t>
  </si>
  <si>
    <t>X=INDIRECT("'R08F_"&amp;CheckItem&amp;"'!$AE$58")</t>
  </si>
  <si>
    <t>R08F(16010,300)&gt;=0</t>
  </si>
  <si>
    <t>X=IF(ISERROR(INDIRECT("'R08F_"&amp;CheckItem&amp;"'!$AF$58")),0,IF(INDIRECT("'R08F_"&amp;CheckItem&amp;"'!$AF$58")&gt;=0,0,1))</t>
  </si>
  <si>
    <t>X=INDIRECT("'R08F_"&amp;CheckItem&amp;"'!$AF$58")</t>
  </si>
  <si>
    <t>R08F(17005,100)&gt;=0</t>
  </si>
  <si>
    <t>X=IF(ISERROR(INDIRECT("'R08F_"&amp;CheckItem&amp;"'!$L$60")),0,IF(INDIRECT("'R08F_"&amp;CheckItem&amp;"'!$L$60")&gt;=0,0,1))</t>
  </si>
  <si>
    <t>X=INDIRECT("'R08F_"&amp;CheckItem&amp;"'!$L$60")</t>
  </si>
  <si>
    <t>R08F(17005,110)&gt;=0</t>
  </si>
  <si>
    <t>X=IF(ISERROR(INDIRECT("'R08F_"&amp;CheckItem&amp;"'!$M$60")),0,IF(INDIRECT("'R08F_"&amp;CheckItem&amp;"'!$M$60")&gt;=0,0,1))</t>
  </si>
  <si>
    <t>X=INDIRECT("'R08F_"&amp;CheckItem&amp;"'!$M$60")</t>
  </si>
  <si>
    <t>R08F(17005,120)&gt;=0</t>
  </si>
  <si>
    <t>X=IF(ISERROR(INDIRECT("'R08F_"&amp;CheckItem&amp;"'!$N$60")),0,IF(INDIRECT("'R08F_"&amp;CheckItem&amp;"'!$N$60")&gt;=0,0,1))</t>
  </si>
  <si>
    <t>X=INDIRECT("'R08F_"&amp;CheckItem&amp;"'!$N$60")</t>
  </si>
  <si>
    <t>R08F(17005,130)&gt;=0</t>
  </si>
  <si>
    <t>X=IF(ISERROR(INDIRECT("'R08F_"&amp;CheckItem&amp;"'!$O$60")),0,IF(INDIRECT("'R08F_"&amp;CheckItem&amp;"'!$O$60")&gt;=0,0,1))</t>
  </si>
  <si>
    <t>X=INDIRECT("'R08F_"&amp;CheckItem&amp;"'!$O$60")</t>
  </si>
  <si>
    <t>R08F(17005,140)&gt;=0</t>
  </si>
  <si>
    <t>X=IF(ISERROR(INDIRECT("'R08F_"&amp;CheckItem&amp;"'!$P$60")),0,IF(INDIRECT("'R08F_"&amp;CheckItem&amp;"'!$P$60")&gt;=0,0,1))</t>
  </si>
  <si>
    <t>X=INDIRECT("'R08F_"&amp;CheckItem&amp;"'!$P$60")</t>
  </si>
  <si>
    <t>R08F(17005,150)&gt;=0</t>
  </si>
  <si>
    <t>X=IF(ISERROR(INDIRECT("'R08F_"&amp;CheckItem&amp;"'!$Q$60")),0,IF(INDIRECT("'R08F_"&amp;CheckItem&amp;"'!$Q$60")&gt;=0,0,1))</t>
  </si>
  <si>
    <t>X=INDIRECT("'R08F_"&amp;CheckItem&amp;"'!$Q$60")</t>
  </si>
  <si>
    <t>R08F(17005,160)&gt;=0</t>
  </si>
  <si>
    <t>X=IF(ISERROR(INDIRECT("'R08F_"&amp;CheckItem&amp;"'!$R$60")),0,IF(INDIRECT("'R08F_"&amp;CheckItem&amp;"'!$R$60")&gt;=0,0,1))</t>
  </si>
  <si>
    <t>X=INDIRECT("'R08F_"&amp;CheckItem&amp;"'!$R$60")</t>
  </si>
  <si>
    <t>R08F(17005,170)&gt;=0</t>
  </si>
  <si>
    <t>X=IF(ISERROR(INDIRECT("'R08F_"&amp;CheckItem&amp;"'!$S$60")),0,IF(INDIRECT("'R08F_"&amp;CheckItem&amp;"'!$S$60")&gt;=0,0,1))</t>
  </si>
  <si>
    <t>X=INDIRECT("'R08F_"&amp;CheckItem&amp;"'!$S$60")</t>
  </si>
  <si>
    <t>R08F(17005,180)&gt;=0</t>
  </si>
  <si>
    <t>X=IF(ISERROR(INDIRECT("'R08F_"&amp;CheckItem&amp;"'!$T$60")),0,IF(INDIRECT("'R08F_"&amp;CheckItem&amp;"'!$T$60")&gt;=0,0,1))</t>
  </si>
  <si>
    <t>X=INDIRECT("'R08F_"&amp;CheckItem&amp;"'!$T$60")</t>
  </si>
  <si>
    <t>R08F(17005,190)&gt;=0</t>
  </si>
  <si>
    <t>X=IF(ISERROR(INDIRECT("'R08F_"&amp;CheckItem&amp;"'!$U$60")),0,IF(INDIRECT("'R08F_"&amp;CheckItem&amp;"'!$U$60")&gt;=0,0,1))</t>
  </si>
  <si>
    <t>X=INDIRECT("'R08F_"&amp;CheckItem&amp;"'!$U$60")</t>
  </si>
  <si>
    <t>R08F(17005,200)&gt;=0</t>
  </si>
  <si>
    <t>X=IF(ISERROR(INDIRECT("'R08F_"&amp;CheckItem&amp;"'!$V$60")),0,IF(INDIRECT("'R08F_"&amp;CheckItem&amp;"'!$V$60")&gt;=0,0,1))</t>
  </si>
  <si>
    <t>X=INDIRECT("'R08F_"&amp;CheckItem&amp;"'!$V$60")</t>
  </si>
  <si>
    <t>R08F(17005,210)&gt;=0</t>
  </si>
  <si>
    <t>X=IF(ISERROR(INDIRECT("'R08F_"&amp;CheckItem&amp;"'!$W$60")),0,IF(INDIRECT("'R08F_"&amp;CheckItem&amp;"'!$W$60")&gt;=0,0,1))</t>
  </si>
  <si>
    <t>X=INDIRECT("'R08F_"&amp;CheckItem&amp;"'!$W$60")</t>
  </si>
  <si>
    <t>R08F(17005,220)&gt;=0</t>
  </si>
  <si>
    <t>X=IF(ISERROR(INDIRECT("'R08F_"&amp;CheckItem&amp;"'!$X$60")),0,IF(INDIRECT("'R08F_"&amp;CheckItem&amp;"'!$X$60")&gt;=0,0,1))</t>
  </si>
  <si>
    <t>X=INDIRECT("'R08F_"&amp;CheckItem&amp;"'!$X$60")</t>
  </si>
  <si>
    <t>R08F(17005,230)&gt;=0</t>
  </si>
  <si>
    <t>X=IF(ISERROR(INDIRECT("'R08F_"&amp;CheckItem&amp;"'!$Y$60")),0,IF(INDIRECT("'R08F_"&amp;CheckItem&amp;"'!$Y$60")&gt;=0,0,1))</t>
  </si>
  <si>
    <t>X=INDIRECT("'R08F_"&amp;CheckItem&amp;"'!$Y$60")</t>
  </si>
  <si>
    <t>R08F(17005,240)&gt;=0</t>
  </si>
  <si>
    <t>X=IF(ISERROR(INDIRECT("'R08F_"&amp;CheckItem&amp;"'!$Z$60")),0,IF(INDIRECT("'R08F_"&amp;CheckItem&amp;"'!$Z$60")&gt;=0,0,1))</t>
  </si>
  <si>
    <t>X=INDIRECT("'R08F_"&amp;CheckItem&amp;"'!$Z$60")</t>
  </si>
  <si>
    <t>R08F(17005,250)&gt;=0</t>
  </si>
  <si>
    <t>X=IF(ISERROR(INDIRECT("'R08F_"&amp;CheckItem&amp;"'!$AA$60")),0,IF(INDIRECT("'R08F_"&amp;CheckItem&amp;"'!$AA$60")&gt;=0,0,1))</t>
  </si>
  <si>
    <t>X=INDIRECT("'R08F_"&amp;CheckItem&amp;"'!$AA$60")</t>
  </si>
  <si>
    <t>R08F(17005,260)&gt;=0</t>
  </si>
  <si>
    <t>X=IF(ISERROR(INDIRECT("'R08F_"&amp;CheckItem&amp;"'!$AB$60")),0,IF(INDIRECT("'R08F_"&amp;CheckItem&amp;"'!$AB$60")&gt;=0,0,1))</t>
  </si>
  <si>
    <t>X=INDIRECT("'R08F_"&amp;CheckItem&amp;"'!$AB$60")</t>
  </si>
  <si>
    <t>R08F(17005,270)&gt;=0</t>
  </si>
  <si>
    <t>X=IF(ISERROR(INDIRECT("'R08F_"&amp;CheckItem&amp;"'!$AC$60")),0,IF(INDIRECT("'R08F_"&amp;CheckItem&amp;"'!$AC$60")&gt;=0,0,1))</t>
  </si>
  <si>
    <t>X=INDIRECT("'R08F_"&amp;CheckItem&amp;"'!$AC$60")</t>
  </si>
  <si>
    <t>R08F(17005,280)&gt;=0</t>
  </si>
  <si>
    <t>X=IF(ISERROR(INDIRECT("'R08F_"&amp;CheckItem&amp;"'!$AD$60")),0,IF(INDIRECT("'R08F_"&amp;CheckItem&amp;"'!$AD$60")&gt;=0,0,1))</t>
  </si>
  <si>
    <t>X=INDIRECT("'R08F_"&amp;CheckItem&amp;"'!$AD$60")</t>
  </si>
  <si>
    <t>R08F(17005,290)&gt;=0</t>
  </si>
  <si>
    <t>X=IF(ISERROR(INDIRECT("'R08F_"&amp;CheckItem&amp;"'!$AE$60")),0,IF(INDIRECT("'R08F_"&amp;CheckItem&amp;"'!$AE$60")&gt;=0,0,1))</t>
  </si>
  <si>
    <t>X=INDIRECT("'R08F_"&amp;CheckItem&amp;"'!$AE$60")</t>
  </si>
  <si>
    <t>R08F(17005,300)&gt;=0</t>
  </si>
  <si>
    <t>X=IF(ISERROR(INDIRECT("'R08F_"&amp;CheckItem&amp;"'!$AF$60")),0,IF(INDIRECT("'R08F_"&amp;CheckItem&amp;"'!$AF$60")&gt;=0,0,1))</t>
  </si>
  <si>
    <t>X=INDIRECT("'R08F_"&amp;CheckItem&amp;"'!$AF$60")</t>
  </si>
  <si>
    <t>R08F(17010,100)&gt;=0</t>
  </si>
  <si>
    <t>X=IF(ISERROR(INDIRECT("'R08F_"&amp;CheckItem&amp;"'!$L$61")),0,IF(INDIRECT("'R08F_"&amp;CheckItem&amp;"'!$L$61")&gt;=0,0,1))</t>
  </si>
  <si>
    <t>X=INDIRECT("'R08F_"&amp;CheckItem&amp;"'!$L$61")</t>
  </si>
  <si>
    <t>R08F(17010,110)&gt;=0</t>
  </si>
  <si>
    <t>X=IF(ISERROR(INDIRECT("'R08F_"&amp;CheckItem&amp;"'!$M$61")),0,IF(INDIRECT("'R08F_"&amp;CheckItem&amp;"'!$M$61")&gt;=0,0,1))</t>
  </si>
  <si>
    <t>X=INDIRECT("'R08F_"&amp;CheckItem&amp;"'!$M$61")</t>
  </si>
  <si>
    <t>R08F(17010,120)&gt;=0</t>
  </si>
  <si>
    <t>X=IF(ISERROR(INDIRECT("'R08F_"&amp;CheckItem&amp;"'!$N$61")),0,IF(INDIRECT("'R08F_"&amp;CheckItem&amp;"'!$N$61")&gt;=0,0,1))</t>
  </si>
  <si>
    <t>X=INDIRECT("'R08F_"&amp;CheckItem&amp;"'!$N$61")</t>
  </si>
  <si>
    <t>R08F(17010,130)&gt;=0</t>
  </si>
  <si>
    <t>X=IF(ISERROR(INDIRECT("'R08F_"&amp;CheckItem&amp;"'!$O$61")),0,IF(INDIRECT("'R08F_"&amp;CheckItem&amp;"'!$O$61")&gt;=0,0,1))</t>
  </si>
  <si>
    <t>X=INDIRECT("'R08F_"&amp;CheckItem&amp;"'!$O$61")</t>
  </si>
  <si>
    <t>R08F(17010,140)&gt;=0</t>
  </si>
  <si>
    <t>X=IF(ISERROR(INDIRECT("'R08F_"&amp;CheckItem&amp;"'!$P$61")),0,IF(INDIRECT("'R08F_"&amp;CheckItem&amp;"'!$P$61")&gt;=0,0,1))</t>
  </si>
  <si>
    <t>X=INDIRECT("'R08F_"&amp;CheckItem&amp;"'!$P$61")</t>
  </si>
  <si>
    <t>R08F(17010,150)&gt;=0</t>
  </si>
  <si>
    <t>X=IF(ISERROR(INDIRECT("'R08F_"&amp;CheckItem&amp;"'!$Q$61")),0,IF(INDIRECT("'R08F_"&amp;CheckItem&amp;"'!$Q$61")&gt;=0,0,1))</t>
  </si>
  <si>
    <t>X=INDIRECT("'R08F_"&amp;CheckItem&amp;"'!$Q$61")</t>
  </si>
  <si>
    <t>R08F(17010,160)&gt;=0</t>
  </si>
  <si>
    <t>X=IF(ISERROR(INDIRECT("'R08F_"&amp;CheckItem&amp;"'!$R$61")),0,IF(INDIRECT("'R08F_"&amp;CheckItem&amp;"'!$R$61")&gt;=0,0,1))</t>
  </si>
  <si>
    <t>X=INDIRECT("'R08F_"&amp;CheckItem&amp;"'!$R$61")</t>
  </si>
  <si>
    <t>R08F(17010,170)&gt;=0</t>
  </si>
  <si>
    <t>X=IF(ISERROR(INDIRECT("'R08F_"&amp;CheckItem&amp;"'!$S$61")),0,IF(INDIRECT("'R08F_"&amp;CheckItem&amp;"'!$S$61")&gt;=0,0,1))</t>
  </si>
  <si>
    <t>X=INDIRECT("'R08F_"&amp;CheckItem&amp;"'!$S$61")</t>
  </si>
  <si>
    <t>R08F(17010,180)&gt;=0</t>
  </si>
  <si>
    <t>X=IF(ISERROR(INDIRECT("'R08F_"&amp;CheckItem&amp;"'!$T$61")),0,IF(INDIRECT("'R08F_"&amp;CheckItem&amp;"'!$T$61")&gt;=0,0,1))</t>
  </si>
  <si>
    <t>X=INDIRECT("'R08F_"&amp;CheckItem&amp;"'!$T$61")</t>
  </si>
  <si>
    <t>R08F(17010,190)&gt;=0</t>
  </si>
  <si>
    <t>X=IF(ISERROR(INDIRECT("'R08F_"&amp;CheckItem&amp;"'!$U$61")),0,IF(INDIRECT("'R08F_"&amp;CheckItem&amp;"'!$U$61")&gt;=0,0,1))</t>
  </si>
  <si>
    <t>X=INDIRECT("'R08F_"&amp;CheckItem&amp;"'!$U$61")</t>
  </si>
  <si>
    <t>R08F(17010,200)&gt;=0</t>
  </si>
  <si>
    <t>X=IF(ISERROR(INDIRECT("'R08F_"&amp;CheckItem&amp;"'!$V$61")),0,IF(INDIRECT("'R08F_"&amp;CheckItem&amp;"'!$V$61")&gt;=0,0,1))</t>
  </si>
  <si>
    <t>X=INDIRECT("'R08F_"&amp;CheckItem&amp;"'!$V$61")</t>
  </si>
  <si>
    <t>R08F(17010,210)&gt;=0</t>
  </si>
  <si>
    <t>X=IF(ISERROR(INDIRECT("'R08F_"&amp;CheckItem&amp;"'!$W$61")),0,IF(INDIRECT("'R08F_"&amp;CheckItem&amp;"'!$W$61")&gt;=0,0,1))</t>
  </si>
  <si>
    <t>X=INDIRECT("'R08F_"&amp;CheckItem&amp;"'!$W$61")</t>
  </si>
  <si>
    <t>R08F(17010,220)&gt;=0</t>
  </si>
  <si>
    <t>X=IF(ISERROR(INDIRECT("'R08F_"&amp;CheckItem&amp;"'!$X$61")),0,IF(INDIRECT("'R08F_"&amp;CheckItem&amp;"'!$X$61")&gt;=0,0,1))</t>
  </si>
  <si>
    <t>X=INDIRECT("'R08F_"&amp;CheckItem&amp;"'!$X$61")</t>
  </si>
  <si>
    <t>R08F(17010,230)&gt;=0</t>
  </si>
  <si>
    <t>X=IF(ISERROR(INDIRECT("'R08F_"&amp;CheckItem&amp;"'!$Y$61")),0,IF(INDIRECT("'R08F_"&amp;CheckItem&amp;"'!$Y$61")&gt;=0,0,1))</t>
  </si>
  <si>
    <t>X=INDIRECT("'R08F_"&amp;CheckItem&amp;"'!$Y$61")</t>
  </si>
  <si>
    <t>R08F(17010,240)&gt;=0</t>
  </si>
  <si>
    <t>X=IF(ISERROR(INDIRECT("'R08F_"&amp;CheckItem&amp;"'!$Z$61")),0,IF(INDIRECT("'R08F_"&amp;CheckItem&amp;"'!$Z$61")&gt;=0,0,1))</t>
  </si>
  <si>
    <t>X=INDIRECT("'R08F_"&amp;CheckItem&amp;"'!$Z$61")</t>
  </si>
  <si>
    <t>R08F(17010,250)&gt;=0</t>
  </si>
  <si>
    <t>X=IF(ISERROR(INDIRECT("'R08F_"&amp;CheckItem&amp;"'!$AA$61")),0,IF(INDIRECT("'R08F_"&amp;CheckItem&amp;"'!$AA$61")&gt;=0,0,1))</t>
  </si>
  <si>
    <t>X=INDIRECT("'R08F_"&amp;CheckItem&amp;"'!$AA$61")</t>
  </si>
  <si>
    <t>R08F(17010,260)&gt;=0</t>
  </si>
  <si>
    <t>X=IF(ISERROR(INDIRECT("'R08F_"&amp;CheckItem&amp;"'!$AB$61")),0,IF(INDIRECT("'R08F_"&amp;CheckItem&amp;"'!$AB$61")&gt;=0,0,1))</t>
  </si>
  <si>
    <t>X=INDIRECT("'R08F_"&amp;CheckItem&amp;"'!$AB$61")</t>
  </si>
  <si>
    <t>R08F(17010,270)&gt;=0</t>
  </si>
  <si>
    <t>X=IF(ISERROR(INDIRECT("'R08F_"&amp;CheckItem&amp;"'!$AC$61")),0,IF(INDIRECT("'R08F_"&amp;CheckItem&amp;"'!$AC$61")&gt;=0,0,1))</t>
  </si>
  <si>
    <t>X=INDIRECT("'R08F_"&amp;CheckItem&amp;"'!$AC$61")</t>
  </si>
  <si>
    <t>R08F(17010,280)&gt;=0</t>
  </si>
  <si>
    <t>X=IF(ISERROR(INDIRECT("'R08F_"&amp;CheckItem&amp;"'!$AD$61")),0,IF(INDIRECT("'R08F_"&amp;CheckItem&amp;"'!$AD$61")&gt;=0,0,1))</t>
  </si>
  <si>
    <t>X=INDIRECT("'R08F_"&amp;CheckItem&amp;"'!$AD$61")</t>
  </si>
  <si>
    <t>R08F(17010,290)&gt;=0</t>
  </si>
  <si>
    <t>X=IF(ISERROR(INDIRECT("'R08F_"&amp;CheckItem&amp;"'!$AE$61")),0,IF(INDIRECT("'R08F_"&amp;CheckItem&amp;"'!$AE$61")&gt;=0,0,1))</t>
  </si>
  <si>
    <t>X=INDIRECT("'R08F_"&amp;CheckItem&amp;"'!$AE$61")</t>
  </si>
  <si>
    <t>R08F(17010,300)&gt;=0</t>
  </si>
  <si>
    <t>X=IF(ISERROR(INDIRECT("'R08F_"&amp;CheckItem&amp;"'!$AF$61")),0,IF(INDIRECT("'R08F_"&amp;CheckItem&amp;"'!$AF$61")&gt;=0,0,1))</t>
  </si>
  <si>
    <t>X=INDIRECT("'R08F_"&amp;CheckItem&amp;"'!$AF$61")</t>
  </si>
  <si>
    <t>R08F(180,100)&gt;=0</t>
  </si>
  <si>
    <t>X=IF(ISERROR(INDIRECT("'R08F_"&amp;CheckItem&amp;"'!$L$68")),0,IF(INDIRECT("'R08F_"&amp;CheckItem&amp;"'!$L$68")&gt;=0,0,1))</t>
  </si>
  <si>
    <t>X=INDIRECT("'R08F_"&amp;CheckItem&amp;"'!$L$68")</t>
  </si>
  <si>
    <t>R08F(180,110)&gt;=0</t>
  </si>
  <si>
    <t>X=IF(ISERROR(INDIRECT("'R08F_"&amp;CheckItem&amp;"'!$M$68")),0,IF(INDIRECT("'R08F_"&amp;CheckItem&amp;"'!$M$68")&gt;=0,0,1))</t>
  </si>
  <si>
    <t>X=INDIRECT("'R08F_"&amp;CheckItem&amp;"'!$M$68")</t>
  </si>
  <si>
    <t>R08F(180,120)&gt;=0</t>
  </si>
  <si>
    <t>X=IF(ISERROR(INDIRECT("'R08F_"&amp;CheckItem&amp;"'!$N$68")),0,IF(INDIRECT("'R08F_"&amp;CheckItem&amp;"'!$N$68")&gt;=0,0,1))</t>
  </si>
  <si>
    <t>X=INDIRECT("'R08F_"&amp;CheckItem&amp;"'!$N$68")</t>
  </si>
  <si>
    <t>R08F(180,130)&gt;=0</t>
  </si>
  <si>
    <t>X=IF(ISERROR(INDIRECT("'R08F_"&amp;CheckItem&amp;"'!$O$68")),0,IF(INDIRECT("'R08F_"&amp;CheckItem&amp;"'!$O$68")&gt;=0,0,1))</t>
  </si>
  <si>
    <t>X=INDIRECT("'R08F_"&amp;CheckItem&amp;"'!$O$68")</t>
  </si>
  <si>
    <t>R08F(180,140)&gt;=0</t>
  </si>
  <si>
    <t>X=IF(ISERROR(INDIRECT("'R08F_"&amp;CheckItem&amp;"'!$P$68")),0,IF(INDIRECT("'R08F_"&amp;CheckItem&amp;"'!$P$68")&gt;=0,0,1))</t>
  </si>
  <si>
    <t>X=INDIRECT("'R08F_"&amp;CheckItem&amp;"'!$P$68")</t>
  </si>
  <si>
    <t>R08F(180,150)&gt;=0</t>
  </si>
  <si>
    <t>X=IF(ISERROR(INDIRECT("'R08F_"&amp;CheckItem&amp;"'!$Q$68")),0,IF(INDIRECT("'R08F_"&amp;CheckItem&amp;"'!$Q$68")&gt;=0,0,1))</t>
  </si>
  <si>
    <t>X=INDIRECT("'R08F_"&amp;CheckItem&amp;"'!$Q$68")</t>
  </si>
  <si>
    <t>R08F(180,160)&gt;=0</t>
  </si>
  <si>
    <t>X=IF(ISERROR(INDIRECT("'R08F_"&amp;CheckItem&amp;"'!$R$68")),0,IF(INDIRECT("'R08F_"&amp;CheckItem&amp;"'!$R$68")&gt;=0,0,1))</t>
  </si>
  <si>
    <t>X=INDIRECT("'R08F_"&amp;CheckItem&amp;"'!$R$68")</t>
  </si>
  <si>
    <t>R08F(180,170)&gt;=0</t>
  </si>
  <si>
    <t>X=IF(ISERROR(INDIRECT("'R08F_"&amp;CheckItem&amp;"'!$S$68")),0,IF(INDIRECT("'R08F_"&amp;CheckItem&amp;"'!$S$68")&gt;=0,0,1))</t>
  </si>
  <si>
    <t>X=INDIRECT("'R08F_"&amp;CheckItem&amp;"'!$S$68")</t>
  </si>
  <si>
    <t>R08F(180,180)&gt;=0</t>
  </si>
  <si>
    <t>X=IF(ISERROR(INDIRECT("'R08F_"&amp;CheckItem&amp;"'!$T$68")),0,IF(INDIRECT("'R08F_"&amp;CheckItem&amp;"'!$T$68")&gt;=0,0,1))</t>
  </si>
  <si>
    <t>X=INDIRECT("'R08F_"&amp;CheckItem&amp;"'!$T$68")</t>
  </si>
  <si>
    <t>R08F(180,190)&gt;=0</t>
  </si>
  <si>
    <t>X=IF(ISERROR(INDIRECT("'R08F_"&amp;CheckItem&amp;"'!$U$68")),0,IF(INDIRECT("'R08F_"&amp;CheckItem&amp;"'!$U$68")&gt;=0,0,1))</t>
  </si>
  <si>
    <t>X=INDIRECT("'R08F_"&amp;CheckItem&amp;"'!$U$68")</t>
  </si>
  <si>
    <t>R08F(180,200)&gt;=0</t>
  </si>
  <si>
    <t>X=IF(ISERROR(INDIRECT("'R08F_"&amp;CheckItem&amp;"'!$V$68")),0,IF(INDIRECT("'R08F_"&amp;CheckItem&amp;"'!$V$68")&gt;=0,0,1))</t>
  </si>
  <si>
    <t>X=INDIRECT("'R08F_"&amp;CheckItem&amp;"'!$V$68")</t>
  </si>
  <si>
    <t>R08F(180,210)&gt;=0</t>
  </si>
  <si>
    <t>X=IF(ISERROR(INDIRECT("'R08F_"&amp;CheckItem&amp;"'!$W$68")),0,IF(INDIRECT("'R08F_"&amp;CheckItem&amp;"'!$W$68")&gt;=0,0,1))</t>
  </si>
  <si>
    <t>X=INDIRECT("'R08F_"&amp;CheckItem&amp;"'!$W$68")</t>
  </si>
  <si>
    <t>R08F(180,220)&gt;=0</t>
  </si>
  <si>
    <t>X=IF(ISERROR(INDIRECT("'R08F_"&amp;CheckItem&amp;"'!$X$68")),0,IF(INDIRECT("'R08F_"&amp;CheckItem&amp;"'!$X$68")&gt;=0,0,1))</t>
  </si>
  <si>
    <t>X=INDIRECT("'R08F_"&amp;CheckItem&amp;"'!$X$68")</t>
  </si>
  <si>
    <t>R08F(180,230)&gt;=0</t>
  </si>
  <si>
    <t>X=IF(ISERROR(INDIRECT("'R08F_"&amp;CheckItem&amp;"'!$Y$68")),0,IF(INDIRECT("'R08F_"&amp;CheckItem&amp;"'!$Y$68")&gt;=0,0,1))</t>
  </si>
  <si>
    <t>X=INDIRECT("'R08F_"&amp;CheckItem&amp;"'!$Y$68")</t>
  </si>
  <si>
    <t>R08F(180,240)&gt;=0</t>
  </si>
  <si>
    <t>X=IF(ISERROR(INDIRECT("'R08F_"&amp;CheckItem&amp;"'!$Z$68")),0,IF(INDIRECT("'R08F_"&amp;CheckItem&amp;"'!$Z$68")&gt;=0,0,1))</t>
  </si>
  <si>
    <t>X=INDIRECT("'R08F_"&amp;CheckItem&amp;"'!$Z$68")</t>
  </si>
  <si>
    <t>R08F(180,250)&gt;=0</t>
  </si>
  <si>
    <t>X=IF(ISERROR(INDIRECT("'R08F_"&amp;CheckItem&amp;"'!$AA$68")),0,IF(INDIRECT("'R08F_"&amp;CheckItem&amp;"'!$AA$68")&gt;=0,0,1))</t>
  </si>
  <si>
    <t>X=INDIRECT("'R08F_"&amp;CheckItem&amp;"'!$AA$68")</t>
  </si>
  <si>
    <t>R08F(180,260)&gt;=0</t>
  </si>
  <si>
    <t>X=IF(ISERROR(INDIRECT("'R08F_"&amp;CheckItem&amp;"'!$AB$68")),0,IF(INDIRECT("'R08F_"&amp;CheckItem&amp;"'!$AB$68")&gt;=0,0,1))</t>
  </si>
  <si>
    <t>X=INDIRECT("'R08F_"&amp;CheckItem&amp;"'!$AB$68")</t>
  </si>
  <si>
    <t>R08F(180,270)&gt;=0</t>
  </si>
  <si>
    <t>X=IF(ISERROR(INDIRECT("'R08F_"&amp;CheckItem&amp;"'!$AC$68")),0,IF(INDIRECT("'R08F_"&amp;CheckItem&amp;"'!$AC$68")&gt;=0,0,1))</t>
  </si>
  <si>
    <t>X=INDIRECT("'R08F_"&amp;CheckItem&amp;"'!$AC$68")</t>
  </si>
  <si>
    <t>R08F(180,280)&gt;=0</t>
  </si>
  <si>
    <t>X=IF(ISERROR(INDIRECT("'R08F_"&amp;CheckItem&amp;"'!$AD$68")),0,IF(INDIRECT("'R08F_"&amp;CheckItem&amp;"'!$AD$68")&gt;=0,0,1))</t>
  </si>
  <si>
    <t>X=INDIRECT("'R08F_"&amp;CheckItem&amp;"'!$AD$68")</t>
  </si>
  <si>
    <t>R08F(180,290)&gt;=0</t>
  </si>
  <si>
    <t>X=IF(ISERROR(INDIRECT("'R08F_"&amp;CheckItem&amp;"'!$AE$68")),0,IF(INDIRECT("'R08F_"&amp;CheckItem&amp;"'!$AE$68")&gt;=0,0,1))</t>
  </si>
  <si>
    <t>X=INDIRECT("'R08F_"&amp;CheckItem&amp;"'!$AE$68")</t>
  </si>
  <si>
    <t>R08F(180,300)&gt;=0</t>
  </si>
  <si>
    <t>X=IF(ISERROR(INDIRECT("'R08F_"&amp;CheckItem&amp;"'!$AF$68")),0,IF(INDIRECT("'R08F_"&amp;CheckItem&amp;"'!$AF$68")&gt;=0,0,1))</t>
  </si>
  <si>
    <t>X=INDIRECT("'R08F_"&amp;CheckItem&amp;"'!$AF$68")</t>
  </si>
  <si>
    <t>R08F(190,100)&gt;=0</t>
  </si>
  <si>
    <t>X=IF(ISERROR(INDIRECT("'R08F_"&amp;CheckItem&amp;"'!$L$70")),0,IF(INDIRECT("'R08F_"&amp;CheckItem&amp;"'!$L$70")&gt;=0,0,1))</t>
  </si>
  <si>
    <t>X=INDIRECT("'R08F_"&amp;CheckItem&amp;"'!$L$70")</t>
  </si>
  <si>
    <t>R08F(190,110)&gt;=0</t>
  </si>
  <si>
    <t>X=IF(ISERROR(INDIRECT("'R08F_"&amp;CheckItem&amp;"'!$M$70")),0,IF(INDIRECT("'R08F_"&amp;CheckItem&amp;"'!$M$70")&gt;=0,0,1))</t>
  </si>
  <si>
    <t>X=INDIRECT("'R08F_"&amp;CheckItem&amp;"'!$M$70")</t>
  </si>
  <si>
    <t>R08F(190,120)&gt;=0</t>
  </si>
  <si>
    <t>X=IF(ISERROR(INDIRECT("'R08F_"&amp;CheckItem&amp;"'!$N$70")),0,IF(INDIRECT("'R08F_"&amp;CheckItem&amp;"'!$N$70")&gt;=0,0,1))</t>
  </si>
  <si>
    <t>X=INDIRECT("'R08F_"&amp;CheckItem&amp;"'!$N$70")</t>
  </si>
  <si>
    <t>R08F(190,130)&gt;=0</t>
  </si>
  <si>
    <t>X=IF(ISERROR(INDIRECT("'R08F_"&amp;CheckItem&amp;"'!$O$70")),0,IF(INDIRECT("'R08F_"&amp;CheckItem&amp;"'!$O$70")&gt;=0,0,1))</t>
  </si>
  <si>
    <t>X=INDIRECT("'R08F_"&amp;CheckItem&amp;"'!$O$70")</t>
  </si>
  <si>
    <t>R08F(190,140)&gt;=0</t>
  </si>
  <si>
    <t>X=IF(ISERROR(INDIRECT("'R08F_"&amp;CheckItem&amp;"'!$P$70")),0,IF(INDIRECT("'R08F_"&amp;CheckItem&amp;"'!$P$70")&gt;=0,0,1))</t>
  </si>
  <si>
    <t>X=INDIRECT("'R08F_"&amp;CheckItem&amp;"'!$P$70")</t>
  </si>
  <si>
    <t>R08F(190,150)&gt;=0</t>
  </si>
  <si>
    <t>X=IF(ISERROR(INDIRECT("'R08F_"&amp;CheckItem&amp;"'!$Q$70")),0,IF(INDIRECT("'R08F_"&amp;CheckItem&amp;"'!$Q$70")&gt;=0,0,1))</t>
  </si>
  <si>
    <t>X=INDIRECT("'R08F_"&amp;CheckItem&amp;"'!$Q$70")</t>
  </si>
  <si>
    <t>R08F(190,160)&gt;=0</t>
  </si>
  <si>
    <t>X=IF(ISERROR(INDIRECT("'R08F_"&amp;CheckItem&amp;"'!$R$70")),0,IF(INDIRECT("'R08F_"&amp;CheckItem&amp;"'!$R$70")&gt;=0,0,1))</t>
  </si>
  <si>
    <t>X=INDIRECT("'R08F_"&amp;CheckItem&amp;"'!$R$70")</t>
  </si>
  <si>
    <t>R08F(190,170)&gt;=0</t>
  </si>
  <si>
    <t>X=IF(ISERROR(INDIRECT("'R08F_"&amp;CheckItem&amp;"'!$S$70")),0,IF(INDIRECT("'R08F_"&amp;CheckItem&amp;"'!$S$70")&gt;=0,0,1))</t>
  </si>
  <si>
    <t>X=INDIRECT("'R08F_"&amp;CheckItem&amp;"'!$S$70")</t>
  </si>
  <si>
    <t>R08F(190,180)&gt;=0</t>
  </si>
  <si>
    <t>X=IF(ISERROR(INDIRECT("'R08F_"&amp;CheckItem&amp;"'!$T$70")),0,IF(INDIRECT("'R08F_"&amp;CheckItem&amp;"'!$T$70")&gt;=0,0,1))</t>
  </si>
  <si>
    <t>X=INDIRECT("'R08F_"&amp;CheckItem&amp;"'!$T$70")</t>
  </si>
  <si>
    <t>R08F(190,190)&gt;=0</t>
  </si>
  <si>
    <t>X=IF(ISERROR(INDIRECT("'R08F_"&amp;CheckItem&amp;"'!$U$70")),0,IF(INDIRECT("'R08F_"&amp;CheckItem&amp;"'!$U$70")&gt;=0,0,1))</t>
  </si>
  <si>
    <t>X=INDIRECT("'R08F_"&amp;CheckItem&amp;"'!$U$70")</t>
  </si>
  <si>
    <t>R08F(190,200)&gt;=0</t>
  </si>
  <si>
    <t>X=IF(ISERROR(INDIRECT("'R08F_"&amp;CheckItem&amp;"'!$V$70")),0,IF(INDIRECT("'R08F_"&amp;CheckItem&amp;"'!$V$70")&gt;=0,0,1))</t>
  </si>
  <si>
    <t>X=INDIRECT("'R08F_"&amp;CheckItem&amp;"'!$V$70")</t>
  </si>
  <si>
    <t>R08F(190,210)&gt;=0</t>
  </si>
  <si>
    <t>X=IF(ISERROR(INDIRECT("'R08F_"&amp;CheckItem&amp;"'!$W$70")),0,IF(INDIRECT("'R08F_"&amp;CheckItem&amp;"'!$W$70")&gt;=0,0,1))</t>
  </si>
  <si>
    <t>X=INDIRECT("'R08F_"&amp;CheckItem&amp;"'!$W$70")</t>
  </si>
  <si>
    <t>R08F(190,220)&gt;=0</t>
  </si>
  <si>
    <t>X=IF(ISERROR(INDIRECT("'R08F_"&amp;CheckItem&amp;"'!$X$70")),0,IF(INDIRECT("'R08F_"&amp;CheckItem&amp;"'!$X$70")&gt;=0,0,1))</t>
  </si>
  <si>
    <t>X=INDIRECT("'R08F_"&amp;CheckItem&amp;"'!$X$70")</t>
  </si>
  <si>
    <t>R08F(190,230)&gt;=0</t>
  </si>
  <si>
    <t>X=IF(ISERROR(INDIRECT("'R08F_"&amp;CheckItem&amp;"'!$Y$70")),0,IF(INDIRECT("'R08F_"&amp;CheckItem&amp;"'!$Y$70")&gt;=0,0,1))</t>
  </si>
  <si>
    <t>X=INDIRECT("'R08F_"&amp;CheckItem&amp;"'!$Y$70")</t>
  </si>
  <si>
    <t>R08F(190,240)&gt;=0</t>
  </si>
  <si>
    <t>X=IF(ISERROR(INDIRECT("'R08F_"&amp;CheckItem&amp;"'!$Z$70")),0,IF(INDIRECT("'R08F_"&amp;CheckItem&amp;"'!$Z$70")&gt;=0,0,1))</t>
  </si>
  <si>
    <t>X=INDIRECT("'R08F_"&amp;CheckItem&amp;"'!$Z$70")</t>
  </si>
  <si>
    <t>R08F(190,250)&gt;=0</t>
  </si>
  <si>
    <t>X=IF(ISERROR(INDIRECT("'R08F_"&amp;CheckItem&amp;"'!$AA$70")),0,IF(INDIRECT("'R08F_"&amp;CheckItem&amp;"'!$AA$70")&gt;=0,0,1))</t>
  </si>
  <si>
    <t>X=INDIRECT("'R08F_"&amp;CheckItem&amp;"'!$AA$70")</t>
  </si>
  <si>
    <t>R08F(190,260)&gt;=0</t>
  </si>
  <si>
    <t>X=IF(ISERROR(INDIRECT("'R08F_"&amp;CheckItem&amp;"'!$AB$70")),0,IF(INDIRECT("'R08F_"&amp;CheckItem&amp;"'!$AB$70")&gt;=0,0,1))</t>
  </si>
  <si>
    <t>X=INDIRECT("'R08F_"&amp;CheckItem&amp;"'!$AB$70")</t>
  </si>
  <si>
    <t>R08F(190,270)&gt;=0</t>
  </si>
  <si>
    <t>X=IF(ISERROR(INDIRECT("'R08F_"&amp;CheckItem&amp;"'!$AC$70")),0,IF(INDIRECT("'R08F_"&amp;CheckItem&amp;"'!$AC$70")&gt;=0,0,1))</t>
  </si>
  <si>
    <t>X=INDIRECT("'R08F_"&amp;CheckItem&amp;"'!$AC$70")</t>
  </si>
  <si>
    <t>R08F(190,280)&gt;=0</t>
  </si>
  <si>
    <t>X=IF(ISERROR(INDIRECT("'R08F_"&amp;CheckItem&amp;"'!$AD$70")),0,IF(INDIRECT("'R08F_"&amp;CheckItem&amp;"'!$AD$70")&gt;=0,0,1))</t>
  </si>
  <si>
    <t>X=INDIRECT("'R08F_"&amp;CheckItem&amp;"'!$AD$70")</t>
  </si>
  <si>
    <t>R08F(190,290)&gt;=0</t>
  </si>
  <si>
    <t>X=IF(ISERROR(INDIRECT("'R08F_"&amp;CheckItem&amp;"'!$AE$70")),0,IF(INDIRECT("'R08F_"&amp;CheckItem&amp;"'!$AE$70")&gt;=0,0,1))</t>
  </si>
  <si>
    <t>X=INDIRECT("'R08F_"&amp;CheckItem&amp;"'!$AE$70")</t>
  </si>
  <si>
    <t>R08F(190,300)&gt;=0</t>
  </si>
  <si>
    <t>X=IF(ISERROR(INDIRECT("'R08F_"&amp;CheckItem&amp;"'!$AF$70")),0,IF(INDIRECT("'R08F_"&amp;CheckItem&amp;"'!$AF$70")&gt;=0,0,1))</t>
  </si>
  <si>
    <t>X=INDIRECT("'R08F_"&amp;CheckItem&amp;"'!$AF$70")</t>
  </si>
  <si>
    <t>Saamistodistusten arvonmuutos</t>
  </si>
  <si>
    <t>Värdeförändring på fordringsbevis</t>
  </si>
  <si>
    <t>Change in value of debt securities</t>
  </si>
  <si>
    <t>Taseen vastaavaa</t>
  </si>
  <si>
    <t>Aktiva</t>
  </si>
  <si>
    <t>Assets</t>
  </si>
  <si>
    <t>Taseen vastattavaa</t>
  </si>
  <si>
    <t>Passiva</t>
  </si>
  <si>
    <t>Liabilities</t>
  </si>
  <si>
    <t>Johdannaiset</t>
  </si>
  <si>
    <t>Derivatkontrakt</t>
  </si>
  <si>
    <t>Derivatives</t>
  </si>
  <si>
    <t>Nykyarvomenetelmä</t>
  </si>
  <si>
    <t>Nuvärdesmetoden</t>
  </si>
  <si>
    <t>Economic value method</t>
  </si>
  <si>
    <t>Pankin omalla menetelmällä laskettu tuloriski</t>
  </si>
  <si>
    <t>Inkomstrisk som beräknats med bankens egen metod</t>
  </si>
  <si>
    <t>Income risk according to bank's own method</t>
  </si>
  <si>
    <t>31.3.2014</t>
  </si>
  <si>
    <t>17.2.2014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</si>
</sst>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\ &quot;mk&quot;;\-#,##0\ &quot;mk&quot;"/>
    <numFmt numFmtId="169" formatCode="General_)"/>
    <numFmt numFmtId="170" formatCode="&quot;&quot;;&quot;&quot;"/>
    <numFmt numFmtId="171" formatCode="0.000"/>
    <numFmt numFmtId="172" formatCode="#,##0.00;[Red]\-#,##0.00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15"/>
      <name val="Arial"/>
      <family val="2"/>
    </font>
    <font>
      <sz val="15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Arial"/>
      <family val="2"/>
    </font>
    <font>
      <b/>
      <sz val="8"/>
      <name val="Tahoma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20"/>
      <color rgb="FF000000"/>
      <name val="Arial"/>
      <family val="2"/>
    </font>
    <font>
      <b/>
      <sz val="1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mediumGray">
        <fgColor indexed="8"/>
        <bgColor rgb="FFA7A9AC"/>
      </patternFill>
    </fill>
    <fill>
      <patternFill patternType="solid">
        <fgColor rgb="FF95B6DF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/>
      <top style="thin"/>
      <bottom style="thin"/>
    </border>
    <border>
      <left style="thin"/>
      <right style="thin"/>
      <top style="thin"/>
      <bottom/>
    </border>
    <border>
      <left/>
      <right style="hair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</borders>
  <cellStyleXfs count="3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0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2" applyNumberFormat="0" applyAlignment="0" applyProtection="0"/>
    <xf numFmtId="0" fontId="63" fillId="0" borderId="3" applyNumberFormat="0" applyFill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168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31" borderId="2" applyNumberFormat="0" applyAlignment="0" applyProtection="0"/>
    <xf numFmtId="0" fontId="73" fillId="32" borderId="8" applyNumberFormat="0" applyAlignment="0" applyProtection="0"/>
    <xf numFmtId="0" fontId="7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9" fontId="0" fillId="0" borderId="0" xfId="0" applyNumberFormat="1" applyAlignment="1" quotePrefix="1">
      <alignment horizontal="center"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Alignment="1">
      <alignment vertical="top" wrapText="1"/>
    </xf>
    <xf numFmtId="49" fontId="0" fillId="0" borderId="0" xfId="0" applyNumberFormat="1" applyAlignment="1">
      <alignment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0" fillId="0" borderId="0" xfId="0" applyFont="1" applyAlignment="1" applyProtection="1" quotePrefix="1">
      <alignment/>
      <protection/>
    </xf>
    <xf numFmtId="0" fontId="10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170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 quotePrefix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16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 horizontal="left"/>
      <protection/>
    </xf>
    <xf numFmtId="0" fontId="18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 quotePrefix="1">
      <alignment/>
      <protection/>
    </xf>
    <xf numFmtId="0" fontId="3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 quotePrefix="1">
      <alignment horizontal="center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left"/>
      <protection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 quotePrefix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 quotePrefix="1">
      <alignment/>
    </xf>
    <xf numFmtId="0" fontId="0" fillId="0" borderId="0" xfId="0" applyAlignment="1" quotePrefix="1">
      <alignment horizontal="left" vertical="top" wrapText="1"/>
    </xf>
    <xf numFmtId="0" fontId="0" fillId="0" borderId="0" xfId="0" applyBorder="1" applyAlignment="1" quotePrefix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9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361" applyFont="1" applyProtection="1">
      <alignment/>
      <protection/>
    </xf>
    <xf numFmtId="0" fontId="0" fillId="0" borderId="0" xfId="372" applyFont="1" applyProtection="1">
      <alignment/>
      <protection/>
    </xf>
    <xf numFmtId="0" fontId="0" fillId="0" borderId="0" xfId="361" applyFont="1" applyProtection="1" quotePrefix="1">
      <alignment/>
      <protection/>
    </xf>
    <xf numFmtId="0" fontId="0" fillId="0" borderId="0" xfId="372" applyFont="1" applyProtection="1" quotePrefix="1">
      <alignment/>
      <protection/>
    </xf>
    <xf numFmtId="3" fontId="65" fillId="34" borderId="10" xfId="369" applyNumberFormat="1" applyFont="1" applyFill="1" applyBorder="1" applyAlignment="1" applyProtection="1">
      <alignment horizontal="right" vertical="center"/>
      <protection locked="0"/>
    </xf>
    <xf numFmtId="0" fontId="9" fillId="0" borderId="0" xfId="381" applyNumberFormat="1" applyFont="1" applyFill="1" applyAlignment="1" applyProtection="1">
      <alignment horizontal="left" vertical="center"/>
      <protection hidden="1"/>
    </xf>
    <xf numFmtId="0" fontId="9" fillId="0" borderId="0" xfId="369" applyFont="1" applyFill="1" applyAlignment="1" applyProtection="1">
      <alignment horizontal="left" vertical="center"/>
      <protection hidden="1"/>
    </xf>
    <xf numFmtId="0" fontId="0" fillId="0" borderId="0" xfId="377">
      <alignment/>
      <protection/>
    </xf>
    <xf numFmtId="0" fontId="0" fillId="0" borderId="0" xfId="361">
      <alignment/>
      <protection/>
    </xf>
    <xf numFmtId="0" fontId="0" fillId="0" borderId="0" xfId="377" applyAlignment="1" quotePrefix="1">
      <alignment horizontal="left"/>
      <protection/>
    </xf>
    <xf numFmtId="0" fontId="0" fillId="0" borderId="0" xfId="377" applyAlignment="1">
      <alignment horizontal="left"/>
      <protection/>
    </xf>
    <xf numFmtId="0" fontId="0" fillId="0" borderId="0" xfId="377" applyFont="1">
      <alignment/>
      <protection/>
    </xf>
    <xf numFmtId="0" fontId="29" fillId="0" borderId="0" xfId="377" applyFont="1">
      <alignment/>
      <protection/>
    </xf>
    <xf numFmtId="0" fontId="0" fillId="0" borderId="0" xfId="372" applyFont="1">
      <alignment/>
      <protection/>
    </xf>
    <xf numFmtId="0" fontId="65" fillId="0" borderId="0" xfId="372" quotePrefix="1">
      <alignment/>
      <protection/>
    </xf>
    <xf numFmtId="0" fontId="0" fillId="0" borderId="0" xfId="377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370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8" fillId="0" borderId="0" xfId="369" applyFont="1" applyFill="1" applyAlignment="1" applyProtection="1">
      <alignment vertical="center"/>
      <protection/>
    </xf>
    <xf numFmtId="4" fontId="31" fillId="0" borderId="0" xfId="369" applyNumberFormat="1" applyFont="1" applyFill="1" applyAlignment="1" applyProtection="1">
      <alignment vertical="center"/>
      <protection/>
    </xf>
    <xf numFmtId="0" fontId="28" fillId="0" borderId="0" xfId="369" applyFont="1" applyFill="1" applyProtection="1">
      <alignment/>
      <protection/>
    </xf>
    <xf numFmtId="169" fontId="32" fillId="0" borderId="0" xfId="354" applyNumberFormat="1" applyFont="1" applyFill="1" applyAlignment="1" applyProtection="1">
      <alignment horizontal="left"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 vertical="center"/>
      <protection/>
    </xf>
    <xf numFmtId="0" fontId="9" fillId="0" borderId="0" xfId="369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32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71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369" applyFont="1" applyFill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top"/>
      <protection/>
    </xf>
    <xf numFmtId="0" fontId="35" fillId="33" borderId="0" xfId="0" applyFont="1" applyFill="1" applyBorder="1" applyAlignment="1" applyProtection="1">
      <alignment horizontal="left" vertical="top" wrapText="1"/>
      <protection/>
    </xf>
    <xf numFmtId="0" fontId="0" fillId="0" borderId="0" xfId="362" applyAlignment="1" applyProtection="1">
      <alignment vertical="center" wrapText="1"/>
      <protection/>
    </xf>
    <xf numFmtId="0" fontId="76" fillId="0" borderId="0" xfId="369" applyFont="1" applyFill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10" xfId="0" applyFont="1" applyFill="1" applyBorder="1" applyAlignment="1" applyProtection="1" quotePrefix="1">
      <alignment horizontal="center" vertical="center"/>
      <protection/>
    </xf>
    <xf numFmtId="0" fontId="36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77" fillId="0" borderId="0" xfId="369" applyFont="1" applyFill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 quotePrefix="1">
      <alignment horizontal="left"/>
      <protection/>
    </xf>
    <xf numFmtId="0" fontId="9" fillId="0" borderId="0" xfId="0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wrapText="1"/>
      <protection/>
    </xf>
    <xf numFmtId="0" fontId="1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8" fillId="33" borderId="0" xfId="0" applyFont="1" applyFill="1" applyBorder="1" applyAlignment="1" applyProtection="1">
      <alignment horizontal="left" wrapText="1"/>
      <protection/>
    </xf>
    <xf numFmtId="0" fontId="14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0" borderId="0" xfId="0" applyFont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9" fillId="35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left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center"/>
      <protection/>
    </xf>
    <xf numFmtId="0" fontId="28" fillId="0" borderId="0" xfId="369" applyFont="1" applyFill="1" applyAlignment="1" applyProtection="1">
      <alignment horizontal="left" vertical="center"/>
      <protection/>
    </xf>
    <xf numFmtId="4" fontId="31" fillId="0" borderId="0" xfId="369" applyNumberFormat="1" applyFont="1" applyFill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wrapText="1"/>
      <protection/>
    </xf>
    <xf numFmtId="0" fontId="37" fillId="0" borderId="0" xfId="0" applyFont="1" applyAlignment="1" applyProtection="1">
      <alignment wrapText="1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0" fontId="28" fillId="0" borderId="0" xfId="369" applyFont="1" applyFill="1" applyAlignment="1" applyProtection="1" quotePrefix="1">
      <alignment vertical="center"/>
      <protection/>
    </xf>
    <xf numFmtId="0" fontId="0" fillId="0" borderId="0" xfId="362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75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75" fillId="0" borderId="0" xfId="0" applyFont="1" applyAlignment="1">
      <alignment horizontal="left" vertical="top" wrapText="1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355" applyFont="1" applyAlignment="1">
      <alignment/>
      <protection/>
    </xf>
    <xf numFmtId="0" fontId="9" fillId="0" borderId="0" xfId="355" applyFont="1" applyAlignment="1">
      <alignment horizontal="left" vertical="top"/>
      <protection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 quotePrefix="1">
      <alignment horizontal="left"/>
      <protection/>
    </xf>
    <xf numFmtId="0" fontId="14" fillId="0" borderId="22" xfId="0" applyFont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Fill="1" applyBorder="1" applyAlignment="1" applyProtection="1" quotePrefix="1">
      <alignment horizontal="left"/>
      <protection/>
    </xf>
    <xf numFmtId="0" fontId="14" fillId="0" borderId="25" xfId="0" applyFont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6" fillId="0" borderId="21" xfId="0" applyFont="1" applyFill="1" applyBorder="1" applyAlignment="1" applyProtection="1" quotePrefix="1">
      <alignment horizontal="center"/>
      <protection/>
    </xf>
    <xf numFmtId="49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horizontal="center" wrapText="1"/>
      <protection/>
    </xf>
    <xf numFmtId="0" fontId="9" fillId="0" borderId="28" xfId="0" applyFont="1" applyFill="1" applyBorder="1" applyAlignment="1" applyProtection="1">
      <alignment horizontal="center" wrapText="1"/>
      <protection/>
    </xf>
    <xf numFmtId="49" fontId="9" fillId="0" borderId="22" xfId="0" applyNumberFormat="1" applyFont="1" applyFill="1" applyBorder="1" applyAlignment="1" applyProtection="1">
      <alignment horizontal="left" vertical="center" wrapText="1" indent="2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 quotePrefix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3" fillId="0" borderId="21" xfId="0" applyFont="1" applyBorder="1" applyAlignment="1" applyProtection="1" quotePrefix="1">
      <alignment/>
      <protection/>
    </xf>
    <xf numFmtId="0" fontId="0" fillId="0" borderId="22" xfId="0" applyFont="1" applyBorder="1" applyAlignment="1" applyProtection="1">
      <alignment/>
      <protection/>
    </xf>
    <xf numFmtId="0" fontId="3" fillId="0" borderId="24" xfId="0" applyFont="1" applyBorder="1" applyAlignment="1" applyProtection="1" quotePrefix="1">
      <alignment/>
      <protection/>
    </xf>
    <xf numFmtId="0" fontId="0" fillId="0" borderId="25" xfId="0" applyFont="1" applyBorder="1" applyAlignment="1" applyProtection="1">
      <alignment/>
      <protection/>
    </xf>
    <xf numFmtId="49" fontId="28" fillId="0" borderId="25" xfId="0" applyNumberFormat="1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 quotePrefix="1">
      <alignment horizontal="center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9" fillId="0" borderId="22" xfId="0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 applyProtection="1">
      <alignment horizontal="left" vertical="center" wrapText="1" inden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 applyProtection="1">
      <alignment horizontal="left" vertical="center" wrapText="1" indent="2"/>
      <protection/>
    </xf>
    <xf numFmtId="0" fontId="9" fillId="0" borderId="22" xfId="0" applyFont="1" applyFill="1" applyBorder="1" applyAlignment="1" applyProtection="1" quotePrefix="1">
      <alignment/>
      <protection/>
    </xf>
    <xf numFmtId="0" fontId="9" fillId="0" borderId="21" xfId="0" applyFont="1" applyBorder="1" applyAlignment="1" applyProtection="1" quotePrefix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49" fontId="9" fillId="35" borderId="22" xfId="0" applyNumberFormat="1" applyFont="1" applyFill="1" applyBorder="1" applyAlignment="1" applyProtection="1">
      <alignment horizontal="left" vertical="center" wrapText="1"/>
      <protection/>
    </xf>
    <xf numFmtId="49" fontId="28" fillId="35" borderId="25" xfId="0" applyNumberFormat="1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top" wrapText="1"/>
      <protection/>
    </xf>
    <xf numFmtId="0" fontId="35" fillId="33" borderId="28" xfId="0" applyFont="1" applyFill="1" applyBorder="1" applyAlignment="1" applyProtection="1">
      <alignment horizontal="left" vertical="top" wrapText="1"/>
      <protection/>
    </xf>
    <xf numFmtId="0" fontId="3" fillId="33" borderId="26" xfId="0" applyFont="1" applyFill="1" applyBorder="1" applyAlignment="1" applyProtection="1">
      <alignment horizontal="left" vertical="top" wrapText="1"/>
      <protection/>
    </xf>
    <xf numFmtId="0" fontId="36" fillId="35" borderId="22" xfId="0" applyFont="1" applyFill="1" applyBorder="1" applyAlignment="1">
      <alignment horizontal="left" vertical="center" indent="2"/>
    </xf>
    <xf numFmtId="0" fontId="9" fillId="0" borderId="22" xfId="0" applyFont="1" applyBorder="1" applyAlignment="1" applyProtection="1">
      <alignment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 quotePrefix="1">
      <alignment horizontal="center" vertical="center" wrapText="1"/>
      <protection/>
    </xf>
    <xf numFmtId="0" fontId="36" fillId="35" borderId="25" xfId="0" applyFont="1" applyFill="1" applyBorder="1" applyAlignment="1">
      <alignment horizontal="left" vertical="center" indent="2"/>
    </xf>
    <xf numFmtId="0" fontId="9" fillId="0" borderId="25" xfId="0" applyFont="1" applyBorder="1" applyAlignment="1" applyProtection="1">
      <alignment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 quotePrefix="1">
      <alignment horizontal="center"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49" fontId="3" fillId="0" borderId="22" xfId="355" applyNumberFormat="1" applyFont="1" applyBorder="1" applyAlignment="1" applyProtection="1">
      <alignment horizontal="center" vertical="center" wrapText="1"/>
      <protection/>
    </xf>
    <xf numFmtId="49" fontId="3" fillId="0" borderId="22" xfId="355" applyNumberFormat="1" applyFont="1" applyBorder="1" applyAlignment="1" applyProtection="1" quotePrefix="1">
      <alignment horizontal="center" vertical="center" wrapText="1"/>
      <protection/>
    </xf>
    <xf numFmtId="49" fontId="3" fillId="0" borderId="25" xfId="355" applyNumberFormat="1" applyFont="1" applyBorder="1" applyAlignment="1" applyProtection="1">
      <alignment horizontal="center" vertical="center" wrapText="1"/>
      <protection/>
    </xf>
    <xf numFmtId="49" fontId="3" fillId="0" borderId="25" xfId="355" applyNumberFormat="1" applyFont="1" applyBorder="1" applyAlignment="1" applyProtection="1" quotePrefix="1">
      <alignment horizontal="center" vertical="center" wrapText="1"/>
      <protection/>
    </xf>
    <xf numFmtId="0" fontId="0" fillId="0" borderId="25" xfId="0" applyFont="1" applyBorder="1" applyAlignment="1" applyProtection="1">
      <alignment horizontal="center" wrapText="1"/>
      <protection/>
    </xf>
    <xf numFmtId="0" fontId="0" fillId="0" borderId="25" xfId="0" applyFont="1" applyBorder="1" applyAlignment="1" applyProtection="1" quotePrefix="1">
      <alignment horizontal="center" wrapText="1"/>
      <protection/>
    </xf>
    <xf numFmtId="0" fontId="3" fillId="0" borderId="27" xfId="0" applyFont="1" applyBorder="1" applyAlignment="1" applyProtection="1">
      <alignment vertical="top" wrapText="1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wrapText="1"/>
      <protection/>
    </xf>
    <xf numFmtId="0" fontId="9" fillId="0" borderId="21" xfId="0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0" fontId="78" fillId="0" borderId="0" xfId="0" applyFont="1" applyAlignment="1">
      <alignment/>
    </xf>
    <xf numFmtId="3" fontId="9" fillId="36" borderId="29" xfId="0" applyNumberFormat="1" applyFont="1" applyFill="1" applyBorder="1" applyAlignment="1" applyProtection="1">
      <alignment horizontal="right" vertical="center"/>
      <protection locked="0"/>
    </xf>
    <xf numFmtId="0" fontId="79" fillId="36" borderId="24" xfId="0" applyFont="1" applyFill="1" applyBorder="1" applyAlignment="1" applyProtection="1" quotePrefix="1">
      <alignment horizontal="center" vertical="center"/>
      <protection/>
    </xf>
    <xf numFmtId="0" fontId="79" fillId="36" borderId="10" xfId="0" applyFont="1" applyFill="1" applyBorder="1" applyAlignment="1" applyProtection="1" quotePrefix="1">
      <alignment horizontal="center" vertical="center"/>
      <protection/>
    </xf>
    <xf numFmtId="3" fontId="9" fillId="37" borderId="26" xfId="0" applyNumberFormat="1" applyFont="1" applyFill="1" applyBorder="1" applyAlignment="1" applyProtection="1">
      <alignment horizontal="right" vertical="center"/>
      <protection/>
    </xf>
    <xf numFmtId="0" fontId="9" fillId="38" borderId="24" xfId="0" applyFont="1" applyFill="1" applyBorder="1" applyAlignment="1" applyProtection="1">
      <alignment horizontal="right" vertical="center"/>
      <protection/>
    </xf>
    <xf numFmtId="0" fontId="9" fillId="38" borderId="25" xfId="0" applyFont="1" applyFill="1" applyBorder="1" applyAlignment="1" applyProtection="1">
      <alignment horizontal="right" vertical="center"/>
      <protection/>
    </xf>
    <xf numFmtId="0" fontId="9" fillId="38" borderId="26" xfId="0" applyFont="1" applyFill="1" applyBorder="1" applyAlignment="1" applyProtection="1">
      <alignment horizontal="right" vertical="center"/>
      <protection/>
    </xf>
    <xf numFmtId="3" fontId="9" fillId="37" borderId="10" xfId="0" applyNumberFormat="1" applyFont="1" applyFill="1" applyBorder="1" applyAlignment="1" applyProtection="1">
      <alignment horizontal="right" vertical="center"/>
      <protection/>
    </xf>
    <xf numFmtId="0" fontId="79" fillId="36" borderId="10" xfId="0" applyFont="1" applyFill="1" applyBorder="1" applyAlignment="1" applyProtection="1">
      <alignment horizontal="center" vertical="center"/>
      <protection/>
    </xf>
    <xf numFmtId="0" fontId="79" fillId="36" borderId="24" xfId="0" applyFont="1" applyFill="1" applyBorder="1" applyAlignment="1" applyProtection="1">
      <alignment horizontal="center" vertical="center"/>
      <protection/>
    </xf>
    <xf numFmtId="0" fontId="79" fillId="36" borderId="19" xfId="0" applyFont="1" applyFill="1" applyBorder="1" applyAlignment="1" applyProtection="1">
      <alignment horizontal="center" vertical="center"/>
      <protection/>
    </xf>
    <xf numFmtId="0" fontId="9" fillId="38" borderId="22" xfId="0" applyFont="1" applyFill="1" applyBorder="1" applyAlignment="1" applyProtection="1">
      <alignment horizontal="right" vertical="center"/>
      <protection/>
    </xf>
    <xf numFmtId="0" fontId="9" fillId="38" borderId="23" xfId="0" applyFont="1" applyFill="1" applyBorder="1" applyAlignment="1" applyProtection="1">
      <alignment horizontal="right" vertical="center"/>
      <protection/>
    </xf>
    <xf numFmtId="3" fontId="0" fillId="37" borderId="26" xfId="0" applyNumberFormat="1" applyFont="1" applyFill="1" applyBorder="1" applyAlignment="1" applyProtection="1">
      <alignment horizontal="right" vertical="center"/>
      <protection/>
    </xf>
    <xf numFmtId="0" fontId="3" fillId="39" borderId="0" xfId="0" applyFont="1" applyFill="1" applyAlignment="1" applyProtection="1">
      <alignment/>
      <protection/>
    </xf>
    <xf numFmtId="0" fontId="3" fillId="39" borderId="23" xfId="0" applyFont="1" applyFill="1" applyBorder="1" applyAlignment="1" applyProtection="1">
      <alignment/>
      <protection/>
    </xf>
    <xf numFmtId="3" fontId="0" fillId="36" borderId="29" xfId="0" applyNumberFormat="1" applyFont="1" applyFill="1" applyBorder="1" applyAlignment="1" applyProtection="1">
      <alignment horizontal="right" vertical="center"/>
      <protection locked="0"/>
    </xf>
    <xf numFmtId="0" fontId="3" fillId="39" borderId="30" xfId="0" applyFont="1" applyFill="1" applyBorder="1" applyAlignment="1" applyProtection="1">
      <alignment/>
      <protection/>
    </xf>
    <xf numFmtId="0" fontId="3" fillId="39" borderId="31" xfId="0" applyFont="1" applyFill="1" applyBorder="1" applyAlignment="1" applyProtection="1">
      <alignment/>
      <protection/>
    </xf>
    <xf numFmtId="0" fontId="3" fillId="39" borderId="32" xfId="0" applyFont="1" applyFill="1" applyBorder="1" applyAlignment="1" applyProtection="1">
      <alignment/>
      <protection/>
    </xf>
    <xf numFmtId="0" fontId="3" fillId="39" borderId="26" xfId="0" applyFont="1" applyFill="1" applyBorder="1" applyAlignment="1" applyProtection="1">
      <alignment/>
      <protection/>
    </xf>
    <xf numFmtId="3" fontId="0" fillId="37" borderId="26" xfId="0" applyNumberFormat="1" applyFont="1" applyFill="1" applyBorder="1" applyAlignment="1" applyProtection="1">
      <alignment horizontal="right" vertical="center"/>
      <protection/>
    </xf>
    <xf numFmtId="3" fontId="0" fillId="36" borderId="29" xfId="0" applyNumberFormat="1" applyFont="1" applyFill="1" applyBorder="1" applyAlignment="1" applyProtection="1">
      <alignment horizontal="right" vertical="center"/>
      <protection locked="0"/>
    </xf>
    <xf numFmtId="0" fontId="3" fillId="39" borderId="31" xfId="0" applyFont="1" applyFill="1" applyBorder="1" applyAlignment="1" applyProtection="1">
      <alignment horizontal="right" vertical="center"/>
      <protection/>
    </xf>
    <xf numFmtId="0" fontId="3" fillId="39" borderId="0" xfId="0" applyFont="1" applyFill="1" applyAlignment="1" applyProtection="1">
      <alignment horizontal="right" vertical="center"/>
      <protection/>
    </xf>
    <xf numFmtId="0" fontId="3" fillId="39" borderId="26" xfId="0" applyFont="1" applyFill="1" applyBorder="1" applyAlignment="1" applyProtection="1">
      <alignment horizontal="right" vertical="center"/>
      <protection/>
    </xf>
    <xf numFmtId="0" fontId="3" fillId="39" borderId="23" xfId="0" applyFont="1" applyFill="1" applyBorder="1" applyAlignment="1" applyProtection="1">
      <alignment horizontal="right" vertical="center"/>
      <protection/>
    </xf>
    <xf numFmtId="0" fontId="3" fillId="39" borderId="32" xfId="0" applyFont="1" applyFill="1" applyBorder="1" applyAlignment="1" applyProtection="1">
      <alignment horizontal="right" vertical="center"/>
      <protection/>
    </xf>
    <xf numFmtId="0" fontId="3" fillId="39" borderId="0" xfId="0" applyFont="1" applyFill="1" applyBorder="1" applyAlignment="1" applyProtection="1">
      <alignment/>
      <protection/>
    </xf>
    <xf numFmtId="0" fontId="79" fillId="36" borderId="0" xfId="0" applyFont="1" applyFill="1" applyBorder="1" applyAlignment="1" applyProtection="1" quotePrefix="1">
      <alignment horizontal="center" vertical="center"/>
      <protection/>
    </xf>
    <xf numFmtId="0" fontId="79" fillId="36" borderId="0" xfId="0" applyFont="1" applyFill="1" applyBorder="1" applyAlignment="1" applyProtection="1">
      <alignment horizontal="center" vertical="center"/>
      <protection/>
    </xf>
    <xf numFmtId="0" fontId="79" fillId="36" borderId="0" xfId="0" applyFont="1" applyFill="1" applyAlignment="1" applyProtection="1">
      <alignment horizontal="center" vertical="center"/>
      <protection/>
    </xf>
    <xf numFmtId="0" fontId="79" fillId="36" borderId="0" xfId="0" applyFont="1" applyFill="1" applyAlignment="1" applyProtection="1">
      <alignment wrapText="1"/>
      <protection/>
    </xf>
    <xf numFmtId="3" fontId="9" fillId="36" borderId="29" xfId="0" applyNumberFormat="1" applyFont="1" applyFill="1" applyBorder="1" applyAlignment="1" applyProtection="1">
      <alignment/>
      <protection locked="0"/>
    </xf>
    <xf numFmtId="0" fontId="9" fillId="38" borderId="24" xfId="0" applyFont="1" applyFill="1" applyBorder="1" applyAlignment="1" applyProtection="1">
      <alignment/>
      <protection/>
    </xf>
    <xf numFmtId="0" fontId="9" fillId="38" borderId="25" xfId="0" applyFont="1" applyFill="1" applyBorder="1" applyAlignment="1" applyProtection="1">
      <alignment/>
      <protection/>
    </xf>
    <xf numFmtId="0" fontId="9" fillId="38" borderId="26" xfId="0" applyFont="1" applyFill="1" applyBorder="1" applyAlignment="1" applyProtection="1">
      <alignment/>
      <protection/>
    </xf>
    <xf numFmtId="3" fontId="9" fillId="37" borderId="26" xfId="0" applyNumberFormat="1" applyFont="1" applyFill="1" applyBorder="1" applyAlignment="1" applyProtection="1" quotePrefix="1">
      <alignment horizontal="right" vertical="center"/>
      <protection/>
    </xf>
    <xf numFmtId="3" fontId="9" fillId="37" borderId="10" xfId="0" applyNumberFormat="1" applyFont="1" applyFill="1" applyBorder="1" applyAlignment="1" applyProtection="1" quotePrefix="1">
      <alignment horizontal="right" vertical="center"/>
      <protection/>
    </xf>
    <xf numFmtId="0" fontId="8" fillId="40" borderId="0" xfId="370" applyFont="1" applyFill="1" applyProtection="1">
      <alignment/>
      <protection hidden="1"/>
    </xf>
    <xf numFmtId="0" fontId="0" fillId="40" borderId="0" xfId="370" applyFont="1" applyFill="1">
      <alignment/>
      <protection/>
    </xf>
    <xf numFmtId="0" fontId="30" fillId="40" borderId="0" xfId="370" applyFont="1" applyFill="1">
      <alignment/>
      <protection/>
    </xf>
    <xf numFmtId="0" fontId="27" fillId="40" borderId="0" xfId="370" applyFont="1" applyFill="1">
      <alignment/>
      <protection/>
    </xf>
    <xf numFmtId="0" fontId="27" fillId="40" borderId="0" xfId="370" applyFont="1" applyFill="1" applyBorder="1" applyProtection="1">
      <alignment/>
      <protection hidden="1"/>
    </xf>
    <xf numFmtId="0" fontId="0" fillId="40" borderId="0" xfId="370" applyFont="1" applyFill="1" applyBorder="1">
      <alignment/>
      <protection/>
    </xf>
    <xf numFmtId="0" fontId="9" fillId="40" borderId="0" xfId="370" applyFont="1" applyFill="1">
      <alignment/>
      <protection/>
    </xf>
    <xf numFmtId="0" fontId="9" fillId="40" borderId="0" xfId="370" applyFont="1" applyFill="1" applyBorder="1">
      <alignment/>
      <protection/>
    </xf>
    <xf numFmtId="0" fontId="14" fillId="40" borderId="0" xfId="370" applyFont="1" applyFill="1" applyBorder="1" applyProtection="1">
      <alignment/>
      <protection hidden="1"/>
    </xf>
    <xf numFmtId="0" fontId="14" fillId="40" borderId="0" xfId="370" applyFont="1" applyFill="1">
      <alignment/>
      <protection/>
    </xf>
    <xf numFmtId="0" fontId="29" fillId="0" borderId="0" xfId="0" applyFont="1" applyAlignment="1">
      <alignment/>
    </xf>
    <xf numFmtId="0" fontId="9" fillId="36" borderId="29" xfId="0" applyNumberFormat="1" applyFont="1" applyFill="1" applyBorder="1" applyAlignment="1" applyProtection="1">
      <alignment horizontal="right" vertical="center"/>
      <protection locked="0"/>
    </xf>
    <xf numFmtId="1" fontId="9" fillId="40" borderId="10" xfId="381" applyNumberFormat="1" applyFont="1" applyFill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10" xfId="369" applyNumberFormat="1" applyFont="1" applyFill="1" applyBorder="1" applyAlignment="1" applyProtection="1">
      <alignment horizontal="center" vertical="center"/>
      <protection/>
    </xf>
    <xf numFmtId="0" fontId="9" fillId="0" borderId="10" xfId="369" applyNumberFormat="1" applyFont="1" applyFill="1" applyBorder="1" applyAlignment="1" applyProtection="1" quotePrefix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49" fontId="9" fillId="0" borderId="25" xfId="0" applyNumberFormat="1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80" fillId="36" borderId="17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Border="1" applyAlignment="1" applyProtection="1">
      <alignment horizontal="center" vertical="center"/>
      <protection/>
    </xf>
    <xf numFmtId="4" fontId="31" fillId="0" borderId="0" xfId="369" applyNumberFormat="1" applyFont="1" applyFill="1" applyAlignment="1" applyProtection="1">
      <alignment horizontal="left" vertical="center" wrapText="1"/>
      <protection/>
    </xf>
    <xf numFmtId="0" fontId="31" fillId="0" borderId="0" xfId="369" applyFont="1" applyFill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35" borderId="25" xfId="0" applyFont="1" applyFill="1" applyBorder="1" applyAlignment="1">
      <alignment horizontal="left" vertical="center" wrapText="1"/>
    </xf>
    <xf numFmtId="0" fontId="80" fillId="36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Border="1" applyAlignment="1" applyProtection="1">
      <alignment horizontal="center" vertical="center" wrapText="1"/>
      <protection/>
    </xf>
    <xf numFmtId="49" fontId="28" fillId="33" borderId="22" xfId="0" applyNumberFormat="1" applyFont="1" applyFill="1" applyBorder="1" applyAlignment="1" applyProtection="1">
      <alignment horizontal="left" vertical="center" wrapText="1"/>
      <protection/>
    </xf>
    <xf numFmtId="49" fontId="9" fillId="33" borderId="25" xfId="0" applyNumberFormat="1" applyFont="1" applyFill="1" applyBorder="1" applyAlignment="1" applyProtection="1">
      <alignment horizontal="left" vertical="center" wrapText="1" indent="2"/>
      <protection/>
    </xf>
    <xf numFmtId="49" fontId="9" fillId="35" borderId="22" xfId="0" applyNumberFormat="1" applyFont="1" applyFill="1" applyBorder="1" applyAlignment="1" applyProtection="1">
      <alignment horizontal="left" vertical="center" wrapText="1" indent="2"/>
      <protection/>
    </xf>
    <xf numFmtId="49" fontId="28" fillId="33" borderId="22" xfId="0" applyNumberFormat="1" applyFont="1" applyFill="1" applyBorder="1" applyAlignment="1" applyProtection="1">
      <alignment horizontal="left" wrapText="1"/>
      <protection/>
    </xf>
    <xf numFmtId="0" fontId="28" fillId="33" borderId="22" xfId="0" applyFont="1" applyFill="1" applyBorder="1" applyAlignment="1" applyProtection="1">
      <alignment horizontal="left" wrapText="1"/>
      <protection/>
    </xf>
    <xf numFmtId="0" fontId="28" fillId="33" borderId="23" xfId="0" applyFont="1" applyFill="1" applyBorder="1" applyAlignment="1" applyProtection="1">
      <alignment horizontal="left" wrapText="1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left" vertical="center" wrapText="1" indent="1"/>
      <protection/>
    </xf>
    <xf numFmtId="49" fontId="9" fillId="0" borderId="25" xfId="0" applyNumberFormat="1" applyFont="1" applyBorder="1" applyAlignment="1" applyProtection="1">
      <alignment horizontal="left" vertical="center" wrapText="1" indent="1"/>
      <protection/>
    </xf>
    <xf numFmtId="0" fontId="81" fillId="36" borderId="17" xfId="0" applyNumberFormat="1" applyFont="1" applyFill="1" applyBorder="1" applyAlignment="1" applyProtection="1">
      <alignment horizontal="center" vertical="center"/>
      <protection/>
    </xf>
    <xf numFmtId="0" fontId="33" fillId="0" borderId="19" xfId="0" applyNumberFormat="1" applyFont="1" applyBorder="1" applyAlignment="1" applyProtection="1">
      <alignment horizontal="center" vertical="center"/>
      <protection/>
    </xf>
    <xf numFmtId="49" fontId="14" fillId="0" borderId="22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38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1" xfId="45"/>
    <cellStyle name="Följde hyperlänken 11 2" xfId="46"/>
    <cellStyle name="Följde hyperlänken 12" xfId="47"/>
    <cellStyle name="Följde hyperlänken 12 2" xfId="48"/>
    <cellStyle name="Följde hyperlänken 13" xfId="49"/>
    <cellStyle name="Följde hyperlänken 13 2" xfId="50"/>
    <cellStyle name="Följde hyperlänken 14" xfId="51"/>
    <cellStyle name="Följde hyperlänken 14 2" xfId="52"/>
    <cellStyle name="Följde hyperlänken 15" xfId="53"/>
    <cellStyle name="Följde hyperlänken 15 2" xfId="54"/>
    <cellStyle name="Följde hyperlänken 16" xfId="55"/>
    <cellStyle name="Följde hyperlänken 16 2" xfId="56"/>
    <cellStyle name="Följde hyperlänken 17" xfId="57"/>
    <cellStyle name="Följde hyperlänken 17 2" xfId="58"/>
    <cellStyle name="Följde hyperlänken 18" xfId="59"/>
    <cellStyle name="Följde hyperlänken 18 2" xfId="60"/>
    <cellStyle name="Följde hyperlänken 19" xfId="61"/>
    <cellStyle name="Följde hyperlänken 19 2" xfId="62"/>
    <cellStyle name="Följde hyperlänken 2" xfId="63"/>
    <cellStyle name="Följde hyperlänken 2 2" xfId="64"/>
    <cellStyle name="Följde hyperlänken 20" xfId="65"/>
    <cellStyle name="Följde hyperlänken 20 2" xfId="66"/>
    <cellStyle name="Följde hyperlänken 21" xfId="67"/>
    <cellStyle name="Följde hyperlänken 21 2" xfId="68"/>
    <cellStyle name="Följde hyperlänken 22" xfId="69"/>
    <cellStyle name="Följde hyperlänken 22 2" xfId="70"/>
    <cellStyle name="Följde hyperlänken 23" xfId="71"/>
    <cellStyle name="Följde hyperlänken 23 2" xfId="72"/>
    <cellStyle name="Följde hyperlänken 24" xfId="73"/>
    <cellStyle name="Följde hyperlänken 24 2" xfId="74"/>
    <cellStyle name="Följde hyperlänken 25" xfId="75"/>
    <cellStyle name="Följde hyperlänken 25 2" xfId="76"/>
    <cellStyle name="Följde hyperlänken 26" xfId="77"/>
    <cellStyle name="Följde hyperlänken 26 2" xfId="78"/>
    <cellStyle name="Följde hyperlänken 27" xfId="79"/>
    <cellStyle name="Följde hyperlänken 27 2" xfId="80"/>
    <cellStyle name="Följde hyperlänken 28" xfId="81"/>
    <cellStyle name="Följde hyperlänken 28 2" xfId="82"/>
    <cellStyle name="Följde hyperlänken 29" xfId="83"/>
    <cellStyle name="Följde hyperlänken 29 2" xfId="84"/>
    <cellStyle name="Följde hyperlänken 3" xfId="85"/>
    <cellStyle name="Följde hyperlänken 3 2" xfId="86"/>
    <cellStyle name="Följde hyperlänken 30" xfId="87"/>
    <cellStyle name="Följde hyperlänken 30 2" xfId="88"/>
    <cellStyle name="Följde hyperlänken 31" xfId="89"/>
    <cellStyle name="Följde hyperlänken 31 2" xfId="90"/>
    <cellStyle name="Följde hyperlänken 32" xfId="91"/>
    <cellStyle name="Följde hyperlänken 32 2" xfId="92"/>
    <cellStyle name="Följde hyperlänken 33" xfId="93"/>
    <cellStyle name="Följde hyperlänken 33 2" xfId="94"/>
    <cellStyle name="Följde hyperlänken 34" xfId="95"/>
    <cellStyle name="Följde hyperlänken 34 2" xfId="96"/>
    <cellStyle name="Följde hyperlänken 35" xfId="97"/>
    <cellStyle name="Följde hyperlänken 35 2" xfId="98"/>
    <cellStyle name="Följde hyperlänken 36" xfId="99"/>
    <cellStyle name="Följde hyperlänken 36 2" xfId="100"/>
    <cellStyle name="Följde hyperlänken 37" xfId="101"/>
    <cellStyle name="Följde hyperlänken 37 2" xfId="102"/>
    <cellStyle name="Följde hyperlänken 38" xfId="103"/>
    <cellStyle name="Följde hyperlänken 38 2" xfId="104"/>
    <cellStyle name="Följde hyperlänken 39" xfId="105"/>
    <cellStyle name="Följde hyperlänken 39 2" xfId="106"/>
    <cellStyle name="Följde hyperlänken 4" xfId="107"/>
    <cellStyle name="Följde hyperlänken 4 2" xfId="108"/>
    <cellStyle name="Följde hyperlänken 40" xfId="109"/>
    <cellStyle name="Följde hyperlänken 40 2" xfId="110"/>
    <cellStyle name="Följde hyperlänken 41" xfId="111"/>
    <cellStyle name="Följde hyperlänken 41 2" xfId="112"/>
    <cellStyle name="Följde hyperlänken 42" xfId="113"/>
    <cellStyle name="Följde hyperlänken 42 2" xfId="114"/>
    <cellStyle name="Följde hyperlänken 43" xfId="115"/>
    <cellStyle name="Följde hyperlänken 43 2" xfId="116"/>
    <cellStyle name="Följde hyperlänken 44" xfId="117"/>
    <cellStyle name="Följde hyperlänken 44 2" xfId="118"/>
    <cellStyle name="Följde hyperlänken 45" xfId="119"/>
    <cellStyle name="Följde hyperlänken 45 2" xfId="120"/>
    <cellStyle name="Följde hyperlänken 46" xfId="121"/>
    <cellStyle name="Följde hyperlänken 46 2" xfId="122"/>
    <cellStyle name="Följde hyperlänken 47" xfId="123"/>
    <cellStyle name="Följde hyperlänken 47 2" xfId="124"/>
    <cellStyle name="Följde hyperlänken 48" xfId="125"/>
    <cellStyle name="Följde hyperlänken 48 2" xfId="126"/>
    <cellStyle name="Följde hyperlänken 49" xfId="127"/>
    <cellStyle name="Följde hyperlänken 49 2" xfId="128"/>
    <cellStyle name="Följde hyperlänken 5" xfId="129"/>
    <cellStyle name="Följde hyperlänken 5 2" xfId="130"/>
    <cellStyle name="Följde hyperlänken 50" xfId="131"/>
    <cellStyle name="Följde hyperlänken 50 2" xfId="132"/>
    <cellStyle name="Följde hyperlänken 51" xfId="133"/>
    <cellStyle name="Följde hyperlänken 51 2" xfId="134"/>
    <cellStyle name="Följde hyperlänken 52" xfId="135"/>
    <cellStyle name="Följde hyperlänken 52 2" xfId="136"/>
    <cellStyle name="Följde hyperlänken 53" xfId="137"/>
    <cellStyle name="Följde hyperlänken 53 2" xfId="138"/>
    <cellStyle name="Följde hyperlänken 54" xfId="139"/>
    <cellStyle name="Följde hyperlänken 54 2" xfId="140"/>
    <cellStyle name="Följde hyperlänken 55" xfId="141"/>
    <cellStyle name="Följde hyperlänken 55 2" xfId="142"/>
    <cellStyle name="Följde hyperlänken 56" xfId="143"/>
    <cellStyle name="Följde hyperlänken 56 2" xfId="144"/>
    <cellStyle name="Följde hyperlänken 57" xfId="145"/>
    <cellStyle name="Följde hyperlänken 57 2" xfId="146"/>
    <cellStyle name="Följde hyperlänken 58" xfId="147"/>
    <cellStyle name="Följde hyperlänken 58 2" xfId="148"/>
    <cellStyle name="Följde hyperlänken 59" xfId="149"/>
    <cellStyle name="Följde hyperlänken 59 2" xfId="150"/>
    <cellStyle name="Följde hyperlänken 6" xfId="151"/>
    <cellStyle name="Följde hyperlänken 6 2" xfId="152"/>
    <cellStyle name="Följde hyperlänken 60" xfId="153"/>
    <cellStyle name="Följde hyperlänken 60 2" xfId="154"/>
    <cellStyle name="Följde hyperlänken 61" xfId="155"/>
    <cellStyle name="Följde hyperlänken 61 2" xfId="156"/>
    <cellStyle name="Följde hyperlänken 62" xfId="157"/>
    <cellStyle name="Följde hyperlänken 62 2" xfId="158"/>
    <cellStyle name="Följde hyperlänken 63" xfId="159"/>
    <cellStyle name="Följde hyperlänken 63 2" xfId="160"/>
    <cellStyle name="Följde hyperlänken 64" xfId="161"/>
    <cellStyle name="Följde hyperlänken 64 2" xfId="162"/>
    <cellStyle name="Följde hyperlänken 65" xfId="163"/>
    <cellStyle name="Följde hyperlänken 65 2" xfId="164"/>
    <cellStyle name="Följde hyperlänken 66" xfId="165"/>
    <cellStyle name="Följde hyperlänken 66 2" xfId="166"/>
    <cellStyle name="Följde hyperlänken 67" xfId="167"/>
    <cellStyle name="Följde hyperlänken 67 2" xfId="168"/>
    <cellStyle name="Följde hyperlänken 68" xfId="169"/>
    <cellStyle name="Följde hyperlänken 68 2" xfId="170"/>
    <cellStyle name="Följde hyperlänken 69" xfId="171"/>
    <cellStyle name="Följde hyperlänken 69 2" xfId="172"/>
    <cellStyle name="Följde hyperlänken 7" xfId="173"/>
    <cellStyle name="Följde hyperlänken 7 2" xfId="174"/>
    <cellStyle name="Följde hyperlänken 70" xfId="175"/>
    <cellStyle name="Följde hyperlänken 70 2" xfId="176"/>
    <cellStyle name="Följde hyperlänken 71" xfId="177"/>
    <cellStyle name="Följde hyperlänken 71 2" xfId="178"/>
    <cellStyle name="Följde hyperlänken 72" xfId="179"/>
    <cellStyle name="Följde hyperlänken 72 2" xfId="180"/>
    <cellStyle name="Följde hyperlänken 73" xfId="181"/>
    <cellStyle name="Följde hyperlänken 73 2" xfId="182"/>
    <cellStyle name="Följde hyperlänken 74" xfId="183"/>
    <cellStyle name="Följde hyperlänken 74 2" xfId="184"/>
    <cellStyle name="Följde hyperlänken 75" xfId="185"/>
    <cellStyle name="Följde hyperlänken 75 2" xfId="186"/>
    <cellStyle name="Följde hyperlänken 76" xfId="187"/>
    <cellStyle name="Följde hyperlänken 76 2" xfId="188"/>
    <cellStyle name="Följde hyperlänken 77" xfId="189"/>
    <cellStyle name="Följde hyperlänken 77 2" xfId="190"/>
    <cellStyle name="Följde hyperlänken 78" xfId="191"/>
    <cellStyle name="Följde hyperlänken 78 2" xfId="192"/>
    <cellStyle name="Följde hyperlänken 79" xfId="193"/>
    <cellStyle name="Följde hyperlänken 79 2" xfId="194"/>
    <cellStyle name="Följde hyperlänken 8" xfId="195"/>
    <cellStyle name="Följde hyperlänken 8 2" xfId="196"/>
    <cellStyle name="Följde hyperlänken 80" xfId="197"/>
    <cellStyle name="Följde hyperlänken 80 2" xfId="198"/>
    <cellStyle name="Följde hyperlänken 81" xfId="199"/>
    <cellStyle name="Följde hyperlänken 81 2" xfId="200"/>
    <cellStyle name="Följde hyperlänken 82" xfId="201"/>
    <cellStyle name="Följde hyperlänken 82 2" xfId="202"/>
    <cellStyle name="Följde hyperlänken 83" xfId="203"/>
    <cellStyle name="Följde hyperlänken 83 2" xfId="204"/>
    <cellStyle name="Följde hyperlänken 84" xfId="205"/>
    <cellStyle name="Följde hyperlänken 84 2" xfId="206"/>
    <cellStyle name="Följde hyperlänken 85" xfId="207"/>
    <cellStyle name="Följde hyperlänken 85 2" xfId="208"/>
    <cellStyle name="Följde hyperlänken 86" xfId="209"/>
    <cellStyle name="Följde hyperlänken 86 2" xfId="210"/>
    <cellStyle name="Följde hyperlänken 87" xfId="211"/>
    <cellStyle name="Följde hyperlänken 87 2" xfId="212"/>
    <cellStyle name="Följde hyperlänken 88" xfId="213"/>
    <cellStyle name="Följde hyperlänken 88 2" xfId="214"/>
    <cellStyle name="Följde hyperlänken 89" xfId="215"/>
    <cellStyle name="Följde hyperlänken 89 2" xfId="216"/>
    <cellStyle name="Följde hyperlänken 9" xfId="217"/>
    <cellStyle name="Följde hyperlänken 9 2" xfId="218"/>
    <cellStyle name="Följde hyperlänken 90" xfId="219"/>
    <cellStyle name="Följde hyperlänken 91" xfId="220"/>
    <cellStyle name="Följde hyperlänken 92" xfId="221"/>
    <cellStyle name="Följde hyperlänken 93" xfId="222"/>
    <cellStyle name="Följde hyperlänken 94" xfId="223"/>
    <cellStyle name="Följde hyperlänken 95" xfId="224"/>
    <cellStyle name="Följde hyperlänken 96" xfId="225"/>
    <cellStyle name="Följde hyperlänken 97" xfId="226"/>
    <cellStyle name="Huomautus" xfId="227"/>
    <cellStyle name="Huono" xfId="228"/>
    <cellStyle name="Hyperlink 3" xfId="229"/>
    <cellStyle name="Hyperlink" xfId="230"/>
    <cellStyle name="Hyperlänk" xfId="231"/>
    <cellStyle name="Hyperlänk 10" xfId="232"/>
    <cellStyle name="Hyperlänk 11" xfId="233"/>
    <cellStyle name="Hyperlänk 12" xfId="234"/>
    <cellStyle name="Hyperlänk 13" xfId="235"/>
    <cellStyle name="Hyperlänk 14" xfId="236"/>
    <cellStyle name="Hyperlänk 15" xfId="237"/>
    <cellStyle name="Hyperlänk 16" xfId="238"/>
    <cellStyle name="Hyperlänk 17" xfId="239"/>
    <cellStyle name="Hyperlänk 18" xfId="240"/>
    <cellStyle name="Hyperlänk 19" xfId="241"/>
    <cellStyle name="Hyperlänk 2" xfId="242"/>
    <cellStyle name="Hyperlänk 20" xfId="243"/>
    <cellStyle name="Hyperlänk 21" xfId="244"/>
    <cellStyle name="Hyperlänk 22" xfId="245"/>
    <cellStyle name="Hyperlänk 23" xfId="246"/>
    <cellStyle name="Hyperlänk 24" xfId="247"/>
    <cellStyle name="Hyperlänk 25" xfId="248"/>
    <cellStyle name="Hyperlänk 26" xfId="249"/>
    <cellStyle name="Hyperlänk 27" xfId="250"/>
    <cellStyle name="Hyperlänk 28" xfId="251"/>
    <cellStyle name="Hyperlänk 29" xfId="252"/>
    <cellStyle name="Hyperlänk 3" xfId="253"/>
    <cellStyle name="Hyperlänk 30" xfId="254"/>
    <cellStyle name="Hyperlänk 31" xfId="255"/>
    <cellStyle name="Hyperlänk 32" xfId="256"/>
    <cellStyle name="Hyperlänk 33" xfId="257"/>
    <cellStyle name="Hyperlänk 34" xfId="258"/>
    <cellStyle name="Hyperlänk 35" xfId="259"/>
    <cellStyle name="Hyperlänk 36" xfId="260"/>
    <cellStyle name="Hyperlänk 37" xfId="261"/>
    <cellStyle name="Hyperlänk 38" xfId="262"/>
    <cellStyle name="Hyperlänk 39" xfId="263"/>
    <cellStyle name="Hyperlänk 4" xfId="264"/>
    <cellStyle name="Hyperlänk 40" xfId="265"/>
    <cellStyle name="Hyperlänk 41" xfId="266"/>
    <cellStyle name="Hyperlänk 42" xfId="267"/>
    <cellStyle name="Hyperlänk 43" xfId="268"/>
    <cellStyle name="Hyperlänk 44" xfId="269"/>
    <cellStyle name="Hyperlänk 45" xfId="270"/>
    <cellStyle name="Hyperlänk 46" xfId="271"/>
    <cellStyle name="Hyperlänk 47" xfId="272"/>
    <cellStyle name="Hyperlänk 48" xfId="273"/>
    <cellStyle name="Hyperlänk 49" xfId="274"/>
    <cellStyle name="Hyperlänk 5" xfId="275"/>
    <cellStyle name="Hyperlänk 50" xfId="276"/>
    <cellStyle name="Hyperlänk 51" xfId="277"/>
    <cellStyle name="Hyperlänk 52" xfId="278"/>
    <cellStyle name="Hyperlänk 53" xfId="279"/>
    <cellStyle name="Hyperlänk 54" xfId="280"/>
    <cellStyle name="Hyperlänk 55" xfId="281"/>
    <cellStyle name="Hyperlänk 56" xfId="282"/>
    <cellStyle name="Hyperlänk 57" xfId="283"/>
    <cellStyle name="Hyperlänk 58" xfId="284"/>
    <cellStyle name="Hyperlänk 59" xfId="285"/>
    <cellStyle name="Hyperlänk 6" xfId="286"/>
    <cellStyle name="Hyperlänk 60" xfId="287"/>
    <cellStyle name="Hyperlänk 61" xfId="288"/>
    <cellStyle name="Hyperlänk 62" xfId="289"/>
    <cellStyle name="Hyperlänk 63" xfId="290"/>
    <cellStyle name="Hyperlänk 64" xfId="291"/>
    <cellStyle name="Hyperlänk 65" xfId="292"/>
    <cellStyle name="Hyperlänk 66" xfId="293"/>
    <cellStyle name="Hyperlänk 67" xfId="294"/>
    <cellStyle name="Hyperlänk 68" xfId="295"/>
    <cellStyle name="Hyperlänk 69" xfId="296"/>
    <cellStyle name="Hyperlänk 7" xfId="297"/>
    <cellStyle name="Hyperlänk 70" xfId="298"/>
    <cellStyle name="Hyperlänk 71" xfId="299"/>
    <cellStyle name="Hyperlänk 72" xfId="300"/>
    <cellStyle name="Hyperlänk 73" xfId="301"/>
    <cellStyle name="Hyperlänk 74" xfId="302"/>
    <cellStyle name="Hyperlänk 75" xfId="303"/>
    <cellStyle name="Hyperlänk 76" xfId="304"/>
    <cellStyle name="Hyperlänk 77" xfId="305"/>
    <cellStyle name="Hyperlänk 78" xfId="306"/>
    <cellStyle name="Hyperlänk 79" xfId="307"/>
    <cellStyle name="Hyperlänk 8" xfId="308"/>
    <cellStyle name="Hyperlänk 80" xfId="309"/>
    <cellStyle name="Hyperlänk 81" xfId="310"/>
    <cellStyle name="Hyperlänk 82" xfId="311"/>
    <cellStyle name="Hyperlänk 83" xfId="312"/>
    <cellStyle name="Hyperlänk 84" xfId="313"/>
    <cellStyle name="Hyperlänk 85" xfId="314"/>
    <cellStyle name="Hyperlänk 86" xfId="315"/>
    <cellStyle name="Hyperlänk 87" xfId="316"/>
    <cellStyle name="Hyperlänk 88" xfId="317"/>
    <cellStyle name="Hyperlänk 89" xfId="318"/>
    <cellStyle name="Hyperlänk 9" xfId="319"/>
    <cellStyle name="Hyperlänk 90" xfId="320"/>
    <cellStyle name="Hyperlänk 91" xfId="321"/>
    <cellStyle name="Hyperlänk 92" xfId="322"/>
    <cellStyle name="Hyperlänk 93" xfId="323"/>
    <cellStyle name="Hyperlänk 94" xfId="324"/>
    <cellStyle name="Hyperlänk 95" xfId="325"/>
    <cellStyle name="Hyperlänk 96" xfId="326"/>
    <cellStyle name="Hyperlänk 97" xfId="327"/>
    <cellStyle name="Hyvä" xfId="328"/>
    <cellStyle name="Laskenta" xfId="329"/>
    <cellStyle name="Linkitetty solu" xfId="330"/>
    <cellStyle name="Milliers [0]_3A_NumeratorReport_Option1_040611" xfId="331"/>
    <cellStyle name="Milliers_3A_NumeratorReport_Option1_040611" xfId="332"/>
    <cellStyle name="Monétaire [0]_3A_NumeratorReport_Option1_040611" xfId="333"/>
    <cellStyle name="Monétaire_3A_NumeratorReport_Option1_040611" xfId="334"/>
    <cellStyle name="Neutraali" xfId="335"/>
    <cellStyle name="Normaali 10 2" xfId="336"/>
    <cellStyle name="Normaali 135" xfId="337"/>
    <cellStyle name="Normaali 2 2" xfId="338"/>
    <cellStyle name="Normaali 2 3" xfId="339"/>
    <cellStyle name="Normaali 2 4" xfId="340"/>
    <cellStyle name="Normaali 2 5" xfId="341"/>
    <cellStyle name="Normaali 2 6" xfId="342"/>
    <cellStyle name="Normaali 2 7" xfId="343"/>
    <cellStyle name="Normaali 2 8" xfId="344"/>
    <cellStyle name="Normaali 2 9" xfId="345"/>
    <cellStyle name="Normaali 3 2" xfId="346"/>
    <cellStyle name="Normaali 3 3" xfId="347"/>
    <cellStyle name="Normaali 3 4" xfId="348"/>
    <cellStyle name="Normaali 3 5" xfId="349"/>
    <cellStyle name="Normaali 3 6" xfId="350"/>
    <cellStyle name="Normaali 3 7" xfId="351"/>
    <cellStyle name="Normaali 3 8" xfId="352"/>
    <cellStyle name="Normaali 3 9" xfId="353"/>
    <cellStyle name="Normaali_A_L1_s 3" xfId="354"/>
    <cellStyle name="Normal 10" xfId="355"/>
    <cellStyle name="Normal 10 2" xfId="356"/>
    <cellStyle name="Normal 11 2" xfId="357"/>
    <cellStyle name="Normal 12" xfId="358"/>
    <cellStyle name="Normal 12 2" xfId="359"/>
    <cellStyle name="Normal 15" xfId="360"/>
    <cellStyle name="Normal 2" xfId="361"/>
    <cellStyle name="Normal 2 2" xfId="362"/>
    <cellStyle name="Normal 2 2 2" xfId="363"/>
    <cellStyle name="Normal 2 3" xfId="364"/>
    <cellStyle name="Normal 2 4" xfId="365"/>
    <cellStyle name="Normal 2 5" xfId="366"/>
    <cellStyle name="Normal 2 6" xfId="367"/>
    <cellStyle name="Normal 2 7" xfId="368"/>
    <cellStyle name="Normal 2 8" xfId="369"/>
    <cellStyle name="Normal 2 8 2" xfId="370"/>
    <cellStyle name="Normal 2 8 3" xfId="371"/>
    <cellStyle name="Normal 3" xfId="372"/>
    <cellStyle name="Normal 4" xfId="373"/>
    <cellStyle name="Normal 5" xfId="374"/>
    <cellStyle name="Normal 6" xfId="375"/>
    <cellStyle name="Normal 7" xfId="376"/>
    <cellStyle name="Normal 8 2" xfId="377"/>
    <cellStyle name="Normal 8 3" xfId="378"/>
    <cellStyle name="Normal 9" xfId="379"/>
    <cellStyle name="Normal 9 2" xfId="380"/>
    <cellStyle name="Normal_RahkaIIDemo" xfId="381"/>
    <cellStyle name="Otsikko" xfId="382"/>
    <cellStyle name="Otsikko 1" xfId="383"/>
    <cellStyle name="Otsikko 2" xfId="384"/>
    <cellStyle name="Otsikko 3" xfId="385"/>
    <cellStyle name="Otsikko 4" xfId="386"/>
    <cellStyle name="Pilkku_liite 15" xfId="387"/>
    <cellStyle name="Percent" xfId="388"/>
    <cellStyle name="Selittävä teksti" xfId="389"/>
    <cellStyle name="Summa" xfId="390"/>
    <cellStyle name="Syöttö" xfId="391"/>
    <cellStyle name="Tarkistussolu" xfId="392"/>
    <cellStyle name="Tulostus" xfId="393"/>
    <cellStyle name="Currency" xfId="394"/>
    <cellStyle name="Currency [0]" xfId="395"/>
    <cellStyle name="Varoitusteksti" xfId="3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DAA2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M3"/>
  <sheetViews>
    <sheetView zoomScalePageLayoutView="0" workbookViewId="0" topLeftCell="A3">
      <selection activeCell="L2" sqref="L2"/>
    </sheetView>
  </sheetViews>
  <sheetFormatPr defaultColWidth="9.00390625" defaultRowHeight="12.75"/>
  <cols>
    <col min="1" max="1" width="9.00390625" style="106" customWidth="1"/>
    <col min="2" max="2" width="17.421875" style="106" customWidth="1"/>
    <col min="3" max="16384" width="9.00390625" style="106" customWidth="1"/>
  </cols>
  <sheetData>
    <row r="1" spans="1:13" ht="12.75" hidden="1">
      <c r="A1" s="106" t="s">
        <v>1018</v>
      </c>
      <c r="B1" s="106" t="s">
        <v>631</v>
      </c>
      <c r="C1" s="106" t="s">
        <v>710</v>
      </c>
      <c r="D1" s="106" t="s">
        <v>628</v>
      </c>
      <c r="E1" s="106" t="s">
        <v>629</v>
      </c>
      <c r="F1" s="106" t="s">
        <v>634</v>
      </c>
      <c r="G1" s="106" t="s">
        <v>262</v>
      </c>
      <c r="H1" s="106" t="s">
        <v>723</v>
      </c>
      <c r="I1" s="106" t="s">
        <v>1019</v>
      </c>
      <c r="J1" s="106" t="s">
        <v>1020</v>
      </c>
      <c r="K1" s="106" t="s">
        <v>1021</v>
      </c>
      <c r="L1" s="106" t="s">
        <v>1022</v>
      </c>
      <c r="M1" s="107" t="s">
        <v>1023</v>
      </c>
    </row>
    <row r="2" spans="1:13" ht="12.75" hidden="1">
      <c r="A2" s="106" t="s">
        <v>1024</v>
      </c>
      <c r="B2" s="108" t="e">
        <f>Systeemitunnus</f>
        <v>#REF!</v>
      </c>
      <c r="C2" s="108" t="e">
        <f>Tiedonantajataso</f>
        <v>#REF!</v>
      </c>
      <c r="D2" s="108" t="e">
        <f>YksilointitunnuksenTyyppi</f>
        <v>#REF!</v>
      </c>
      <c r="E2" s="106" t="e">
        <f>Yksilointitunnus</f>
        <v>#REF!</v>
      </c>
      <c r="F2" s="106" t="e">
        <f>Raportointipvm</f>
        <v>#REF!</v>
      </c>
      <c r="G2" s="106" t="e">
        <f>Tiedonajankohta</f>
        <v>#REF!</v>
      </c>
      <c r="H2" s="106" t="s">
        <v>1025</v>
      </c>
      <c r="I2" s="106" t="e">
        <f>IF(RaportoijanNimi="","",RaportoijanNimi)</f>
        <v>#REF!</v>
      </c>
      <c r="J2" s="106" t="e">
        <f>IF(RaportoijanPuhelin="","",RaportoijanPuhelin)</f>
        <v>#REF!</v>
      </c>
      <c r="K2" s="106" t="e">
        <f>IF(RaportoijanSPostiOsoite="","",RaportoijanSPostiOsoite)</f>
        <v>#REF!</v>
      </c>
      <c r="L2" s="106" t="e">
        <f>sp_version</f>
        <v>#REF!</v>
      </c>
      <c r="M2" s="109" t="e">
        <f>IF(EiRaportoitavaa,1,0)</f>
        <v>#REF!</v>
      </c>
    </row>
    <row r="3" ht="12.75">
      <c r="A3" s="110" t="s">
        <v>1026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9"/>
  <dimension ref="B3:G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3" max="3" width="18.7109375" style="0" customWidth="1"/>
    <col min="4" max="7" width="12.57421875" style="0" customWidth="1"/>
    <col min="9" max="9" width="10.28125" style="0" customWidth="1"/>
  </cols>
  <sheetData>
    <row r="3" ht="18">
      <c r="B3" s="92"/>
    </row>
    <row r="4" ht="19.5">
      <c r="B4" s="41" t="s">
        <v>34</v>
      </c>
    </row>
    <row r="7" ht="12.75">
      <c r="C7" s="91" t="s">
        <v>700</v>
      </c>
    </row>
    <row r="9" spans="4:7" ht="38.25">
      <c r="D9" s="148" t="s">
        <v>701</v>
      </c>
      <c r="E9" s="148" t="s">
        <v>702</v>
      </c>
      <c r="F9" s="148" t="s">
        <v>703</v>
      </c>
      <c r="G9" s="148" t="s">
        <v>704</v>
      </c>
    </row>
    <row r="10" spans="3:7" ht="12.75">
      <c r="C10" s="143" t="s">
        <v>37</v>
      </c>
      <c r="D10" s="144">
        <f>0.5/12</f>
        <v>0.041666666666666664</v>
      </c>
      <c r="E10" s="145">
        <v>0.03968253968253967</v>
      </c>
      <c r="F10" s="336">
        <v>200</v>
      </c>
      <c r="G10" s="146">
        <f aca="true" t="shared" si="0" ref="G10:G30">(F10/100)*E10</f>
        <v>0.07936507936507935</v>
      </c>
    </row>
    <row r="11" spans="3:7" ht="12.75">
      <c r="C11" s="143" t="s">
        <v>1326</v>
      </c>
      <c r="D11" s="144">
        <f>1.5/12</f>
        <v>0.125</v>
      </c>
      <c r="E11" s="145"/>
      <c r="F11" s="336">
        <v>200</v>
      </c>
      <c r="G11" s="146">
        <f t="shared" si="0"/>
        <v>0</v>
      </c>
    </row>
    <row r="12" spans="3:7" ht="12.75">
      <c r="C12" s="143" t="s">
        <v>1327</v>
      </c>
      <c r="D12" s="144">
        <f>2.5/12</f>
        <v>0.20833333333333334</v>
      </c>
      <c r="E12" s="145"/>
      <c r="F12" s="336">
        <v>200</v>
      </c>
      <c r="G12" s="146">
        <f t="shared" si="0"/>
        <v>0</v>
      </c>
    </row>
    <row r="13" spans="3:7" ht="12.75">
      <c r="C13" s="143" t="s">
        <v>1328</v>
      </c>
      <c r="D13" s="144">
        <f>3.5/12</f>
        <v>0.2916666666666667</v>
      </c>
      <c r="E13" s="145"/>
      <c r="F13" s="336">
        <v>200</v>
      </c>
      <c r="G13" s="146">
        <f t="shared" si="0"/>
        <v>0</v>
      </c>
    </row>
    <row r="14" spans="3:7" ht="12.75">
      <c r="C14" s="143" t="s">
        <v>1329</v>
      </c>
      <c r="D14" s="144">
        <f>4.5/12</f>
        <v>0.375</v>
      </c>
      <c r="E14" s="145">
        <v>0.35714285714285715</v>
      </c>
      <c r="F14" s="336">
        <v>200</v>
      </c>
      <c r="G14" s="146">
        <f t="shared" si="0"/>
        <v>0.7142857142857143</v>
      </c>
    </row>
    <row r="15" spans="3:7" ht="12.75">
      <c r="C15" s="149" t="s">
        <v>1330</v>
      </c>
      <c r="D15" s="144">
        <f>5.5/12</f>
        <v>0.4583333333333333</v>
      </c>
      <c r="E15" s="145"/>
      <c r="F15" s="336">
        <v>200</v>
      </c>
      <c r="G15" s="146">
        <f t="shared" si="0"/>
        <v>0</v>
      </c>
    </row>
    <row r="16" spans="3:7" ht="12.75">
      <c r="C16" s="143" t="s">
        <v>1331</v>
      </c>
      <c r="D16" s="144">
        <f>6.5/12</f>
        <v>0.5416666666666666</v>
      </c>
      <c r="E16" s="145"/>
      <c r="F16" s="336">
        <v>200</v>
      </c>
      <c r="G16" s="146">
        <f t="shared" si="0"/>
        <v>0</v>
      </c>
    </row>
    <row r="17" spans="3:7" ht="12.75">
      <c r="C17" s="143" t="s">
        <v>1332</v>
      </c>
      <c r="D17" s="144">
        <f>7.5/12</f>
        <v>0.625</v>
      </c>
      <c r="E17" s="145">
        <v>0.5952380952380953</v>
      </c>
      <c r="F17" s="336">
        <v>200</v>
      </c>
      <c r="G17" s="146">
        <f t="shared" si="0"/>
        <v>1.1904761904761907</v>
      </c>
    </row>
    <row r="18" spans="3:7" ht="12.75">
      <c r="C18" s="143" t="s">
        <v>1333</v>
      </c>
      <c r="D18" s="144">
        <f>8.5/12</f>
        <v>0.7083333333333334</v>
      </c>
      <c r="E18" s="145"/>
      <c r="F18" s="336">
        <v>200</v>
      </c>
      <c r="G18" s="146">
        <f t="shared" si="0"/>
        <v>0</v>
      </c>
    </row>
    <row r="19" spans="3:7" ht="12.75">
      <c r="C19" s="143" t="s">
        <v>1334</v>
      </c>
      <c r="D19" s="144">
        <f>9.5/12</f>
        <v>0.7916666666666666</v>
      </c>
      <c r="E19" s="145"/>
      <c r="F19" s="336">
        <v>200</v>
      </c>
      <c r="G19" s="146">
        <f t="shared" si="0"/>
        <v>0</v>
      </c>
    </row>
    <row r="20" spans="3:7" ht="12.75">
      <c r="C20" s="143" t="s">
        <v>1335</v>
      </c>
      <c r="D20" s="144">
        <f>10.5/12</f>
        <v>0.875</v>
      </c>
      <c r="E20" s="145">
        <v>0.8333333333333333</v>
      </c>
      <c r="F20" s="336">
        <v>200</v>
      </c>
      <c r="G20" s="146">
        <f t="shared" si="0"/>
        <v>1.6666666666666665</v>
      </c>
    </row>
    <row r="21" spans="3:7" ht="12.75">
      <c r="C21" s="143" t="s">
        <v>1336</v>
      </c>
      <c r="D21" s="144">
        <f>11.5/12</f>
        <v>0.9583333333333334</v>
      </c>
      <c r="E21" s="145"/>
      <c r="F21" s="336">
        <v>200</v>
      </c>
      <c r="G21" s="146">
        <f t="shared" si="0"/>
        <v>0</v>
      </c>
    </row>
    <row r="22" spans="3:7" ht="12.75">
      <c r="C22" s="143" t="s">
        <v>38</v>
      </c>
      <c r="D22" s="147">
        <v>1.5</v>
      </c>
      <c r="E22" s="145">
        <v>1.383219954648526</v>
      </c>
      <c r="F22" s="336">
        <v>200</v>
      </c>
      <c r="G22" s="146">
        <f t="shared" si="0"/>
        <v>2.766439909297052</v>
      </c>
    </row>
    <row r="23" spans="3:7" ht="12.75">
      <c r="C23" s="143" t="s">
        <v>39</v>
      </c>
      <c r="D23" s="147">
        <v>2.5</v>
      </c>
      <c r="E23" s="145">
        <v>2.247057553180002</v>
      </c>
      <c r="F23" s="336">
        <v>200</v>
      </c>
      <c r="G23" s="146">
        <f t="shared" si="0"/>
        <v>4.494115106360004</v>
      </c>
    </row>
    <row r="24" spans="3:7" ht="12.75">
      <c r="C24" s="143" t="s">
        <v>40</v>
      </c>
      <c r="D24" s="147">
        <v>3.5</v>
      </c>
      <c r="E24" s="145">
        <v>3.069760027971884</v>
      </c>
      <c r="F24" s="336">
        <v>200</v>
      </c>
      <c r="G24" s="146">
        <f t="shared" si="0"/>
        <v>6.139520055943768</v>
      </c>
    </row>
    <row r="25" spans="3:7" ht="12.75">
      <c r="C25" s="143" t="s">
        <v>41</v>
      </c>
      <c r="D25" s="147">
        <v>4.5</v>
      </c>
      <c r="E25" s="145">
        <v>3.8532861944403427</v>
      </c>
      <c r="F25" s="336">
        <v>200</v>
      </c>
      <c r="G25" s="146">
        <f t="shared" si="0"/>
        <v>7.706572388880685</v>
      </c>
    </row>
    <row r="26" spans="3:7" ht="12.75">
      <c r="C26" s="143" t="s">
        <v>42</v>
      </c>
      <c r="D26" s="147">
        <v>6</v>
      </c>
      <c r="E26" s="145">
        <v>5.075692067267447</v>
      </c>
      <c r="F26" s="336">
        <v>200</v>
      </c>
      <c r="G26" s="146">
        <f t="shared" si="0"/>
        <v>10.151384134534894</v>
      </c>
    </row>
    <row r="27" spans="3:7" ht="12.75">
      <c r="C27" s="143" t="s">
        <v>43</v>
      </c>
      <c r="D27" s="147">
        <v>8.5</v>
      </c>
      <c r="E27" s="145">
        <v>6.631631199453577</v>
      </c>
      <c r="F27" s="336">
        <v>200</v>
      </c>
      <c r="G27" s="146">
        <f t="shared" si="0"/>
        <v>13.263262398907154</v>
      </c>
    </row>
    <row r="28" spans="3:7" ht="12.75">
      <c r="C28" s="143" t="s">
        <v>44</v>
      </c>
      <c r="D28" s="147">
        <v>12.5</v>
      </c>
      <c r="E28" s="145">
        <v>8.917382510903625</v>
      </c>
      <c r="F28" s="336">
        <v>200</v>
      </c>
      <c r="G28" s="146">
        <f t="shared" si="0"/>
        <v>17.83476502180725</v>
      </c>
    </row>
    <row r="29" spans="3:7" ht="12.75">
      <c r="C29" s="143" t="s">
        <v>45</v>
      </c>
      <c r="D29" s="147">
        <v>17.5</v>
      </c>
      <c r="E29" s="145">
        <v>11.213396426459857</v>
      </c>
      <c r="F29" s="336">
        <v>200</v>
      </c>
      <c r="G29" s="146">
        <f t="shared" si="0"/>
        <v>22.426792852919714</v>
      </c>
    </row>
    <row r="30" spans="3:7" ht="12.75">
      <c r="C30" s="143" t="s">
        <v>46</v>
      </c>
      <c r="D30" s="147">
        <v>22.5</v>
      </c>
      <c r="E30" s="145">
        <v>13.012383407873862</v>
      </c>
      <c r="F30" s="336">
        <v>200</v>
      </c>
      <c r="G30" s="146">
        <f t="shared" si="0"/>
        <v>26.024766815747725</v>
      </c>
    </row>
    <row r="32" spans="3:7" ht="12.75">
      <c r="C32" s="377" t="s">
        <v>853</v>
      </c>
      <c r="D32" s="378"/>
      <c r="E32" s="378"/>
      <c r="F32" s="378"/>
      <c r="G32" s="378"/>
    </row>
    <row r="33" spans="3:7" ht="12.75">
      <c r="C33" s="378"/>
      <c r="D33" s="378"/>
      <c r="E33" s="378"/>
      <c r="F33" s="378"/>
      <c r="G33" s="378"/>
    </row>
  </sheetData>
  <sheetProtection sheet="1" objects="1" scenarios="1"/>
  <mergeCells count="1">
    <mergeCell ref="C32:G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D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94" bestFit="1" customWidth="1"/>
    <col min="2" max="2" width="60.57421875" style="2" customWidth="1"/>
    <col min="3" max="4" width="9.00390625" style="94" customWidth="1"/>
  </cols>
  <sheetData>
    <row r="1" spans="1:4" ht="12.75">
      <c r="A1" s="104"/>
      <c r="B1" s="105"/>
      <c r="C1" s="104"/>
      <c r="D1" s="104"/>
    </row>
    <row r="2" ht="12.75">
      <c r="A2" s="103"/>
    </row>
    <row r="3" ht="12.75">
      <c r="A3" s="103"/>
    </row>
    <row r="4" ht="12.75">
      <c r="A4" s="103"/>
    </row>
    <row r="5" ht="12.75">
      <c r="A5" s="10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E179"/>
  <sheetViews>
    <sheetView zoomScalePageLayoutView="0" workbookViewId="0" topLeftCell="A1">
      <selection activeCell="A179" sqref="A179"/>
    </sheetView>
  </sheetViews>
  <sheetFormatPr defaultColWidth="9.140625" defaultRowHeight="12.75"/>
  <cols>
    <col min="1" max="1" width="26.8515625" style="0" bestFit="1" customWidth="1"/>
    <col min="2" max="2" width="11.28125" style="0" customWidth="1"/>
    <col min="3" max="3" width="22.28125" style="0" bestFit="1" customWidth="1"/>
    <col min="4" max="4" width="20.140625" style="0" customWidth="1"/>
    <col min="5" max="5" width="27.00390625" style="0" customWidth="1"/>
    <col min="10" max="10" width="22.8515625" style="0" customWidth="1"/>
    <col min="11" max="11" width="19.140625" style="0" customWidth="1"/>
  </cols>
  <sheetData>
    <row r="1" spans="1:5" ht="12.75">
      <c r="A1" s="84" t="e">
        <f>CHOOSE(MATCH(sp_Language,{"SU","SV","EN"},0),C1,D1,E1)</f>
        <v>#REF!</v>
      </c>
      <c r="B1" s="84" t="s">
        <v>530</v>
      </c>
      <c r="C1" s="84" t="s">
        <v>531</v>
      </c>
      <c r="D1" s="84" t="s">
        <v>532</v>
      </c>
      <c r="E1" s="84" t="s">
        <v>533</v>
      </c>
    </row>
    <row r="2" spans="1:5" ht="12.75">
      <c r="A2" t="e">
        <f>B2&amp;" "&amp;CHOOSE(MATCH(sp_Language,{"SU","SV","EN"},0),C2,D2,E2)</f>
        <v>#REF!</v>
      </c>
      <c r="B2" t="s">
        <v>721</v>
      </c>
      <c r="C2" t="s">
        <v>534</v>
      </c>
      <c r="D2" t="s">
        <v>154</v>
      </c>
      <c r="E2" t="s">
        <v>534</v>
      </c>
    </row>
    <row r="3" spans="1:5" ht="12.75">
      <c r="A3" t="e">
        <f>B3&amp;" "&amp;CHOOSE(MATCH(sp_Language,{"SU","SV","EN"},0),C3,D3,E3)</f>
        <v>#REF!</v>
      </c>
      <c r="B3" t="s">
        <v>535</v>
      </c>
      <c r="C3" t="s">
        <v>1098</v>
      </c>
      <c r="D3" t="s">
        <v>536</v>
      </c>
      <c r="E3" t="s">
        <v>537</v>
      </c>
    </row>
    <row r="4" spans="1:5" ht="12.75">
      <c r="A4" t="e">
        <f>B4&amp;" "&amp;CHOOSE(MATCH(sp_Language,{"SU","SV","EN"},0),C4,D4,E4)</f>
        <v>#REF!</v>
      </c>
      <c r="B4" t="s">
        <v>324</v>
      </c>
      <c r="C4" t="s">
        <v>1099</v>
      </c>
      <c r="D4" t="s">
        <v>538</v>
      </c>
      <c r="E4" t="s">
        <v>539</v>
      </c>
    </row>
    <row r="5" spans="1:5" ht="12.75">
      <c r="A5" t="e">
        <f>B5&amp;" "&amp;CHOOSE(MATCH(sp_Language,{"SU","SV","EN"},0),C5,D5,E5)</f>
        <v>#REF!</v>
      </c>
      <c r="B5" t="s">
        <v>540</v>
      </c>
      <c r="C5" t="s">
        <v>331</v>
      </c>
      <c r="D5" t="s">
        <v>332</v>
      </c>
      <c r="E5" t="s">
        <v>333</v>
      </c>
    </row>
    <row r="6" spans="1:5" ht="12.75">
      <c r="A6" t="e">
        <f>B6&amp;" "&amp;CHOOSE(MATCH(sp_Language,{"SU","SV","EN"},0),C6,D6,E6)</f>
        <v>#REF!</v>
      </c>
      <c r="B6" t="s">
        <v>334</v>
      </c>
      <c r="C6" t="s">
        <v>335</v>
      </c>
      <c r="D6" t="s">
        <v>336</v>
      </c>
      <c r="E6" t="s">
        <v>335</v>
      </c>
    </row>
    <row r="7" spans="1:5" ht="12.75">
      <c r="A7" t="e">
        <f>B7&amp;" "&amp;CHOOSE(MATCH(sp_Language,{"SU","SV","EN"},0),C7,D7,E7)</f>
        <v>#REF!</v>
      </c>
      <c r="B7" t="s">
        <v>337</v>
      </c>
      <c r="C7" t="s">
        <v>338</v>
      </c>
      <c r="D7" t="s">
        <v>1100</v>
      </c>
      <c r="E7" t="s">
        <v>1101</v>
      </c>
    </row>
    <row r="8" spans="1:5" ht="12.75">
      <c r="A8" t="e">
        <f>B8&amp;" "&amp;CHOOSE(MATCH(sp_Language,{"SU","SV","EN"},0),C8,D8,E8)</f>
        <v>#REF!</v>
      </c>
      <c r="B8" t="s">
        <v>325</v>
      </c>
      <c r="C8" t="s">
        <v>1102</v>
      </c>
      <c r="D8" t="s">
        <v>1103</v>
      </c>
      <c r="E8" t="s">
        <v>155</v>
      </c>
    </row>
    <row r="9" spans="1:5" ht="12.75">
      <c r="A9" t="e">
        <f>B9&amp;" "&amp;CHOOSE(MATCH(sp_Language,{"SU","SV","EN"},0),C9,D9,E9)</f>
        <v>#REF!</v>
      </c>
      <c r="B9" t="s">
        <v>339</v>
      </c>
      <c r="C9" t="s">
        <v>340</v>
      </c>
      <c r="D9" t="s">
        <v>404</v>
      </c>
      <c r="E9" t="s">
        <v>405</v>
      </c>
    </row>
    <row r="10" spans="1:5" ht="12.75">
      <c r="A10" t="e">
        <f>B10&amp;" "&amp;CHOOSE(MATCH(sp_Language,{"SU","SV","EN"},0),C10,D10,E10)</f>
        <v>#REF!</v>
      </c>
      <c r="B10" t="s">
        <v>406</v>
      </c>
      <c r="C10" t="s">
        <v>407</v>
      </c>
      <c r="D10" t="s">
        <v>408</v>
      </c>
      <c r="E10" t="s">
        <v>409</v>
      </c>
    </row>
    <row r="11" spans="1:5" ht="12.75">
      <c r="A11" t="e">
        <f>B11&amp;" "&amp;CHOOSE(MATCH(sp_Language,{"SU","SV","EN"},0),C11,D11,E11)</f>
        <v>#REF!</v>
      </c>
      <c r="B11" t="s">
        <v>410</v>
      </c>
      <c r="C11" t="s">
        <v>411</v>
      </c>
      <c r="D11" t="s">
        <v>412</v>
      </c>
      <c r="E11" t="s">
        <v>413</v>
      </c>
    </row>
    <row r="12" spans="1:5" ht="12.75">
      <c r="A12" t="e">
        <f>B12&amp;" "&amp;CHOOSE(MATCH(sp_Language,{"SU","SV","EN"},0),C12,D12,E12)</f>
        <v>#REF!</v>
      </c>
      <c r="B12" t="s">
        <v>362</v>
      </c>
      <c r="C12" t="s">
        <v>1104</v>
      </c>
      <c r="D12" t="s">
        <v>1105</v>
      </c>
      <c r="E12" t="s">
        <v>414</v>
      </c>
    </row>
    <row r="13" spans="1:5" ht="12.75">
      <c r="A13" t="e">
        <f>B13&amp;" "&amp;CHOOSE(MATCH(sp_Language,{"SU","SV","EN"},0),C13,D13,E13)</f>
        <v>#REF!</v>
      </c>
      <c r="B13" t="s">
        <v>326</v>
      </c>
      <c r="C13" t="s">
        <v>1106</v>
      </c>
      <c r="D13" t="s">
        <v>1107</v>
      </c>
      <c r="E13" t="s">
        <v>1108</v>
      </c>
    </row>
    <row r="14" spans="1:5" ht="12.75">
      <c r="A14" t="e">
        <f>B14&amp;" "&amp;CHOOSE(MATCH(sp_Language,{"SU","SV","EN"},0),C14,D14,E14)</f>
        <v>#REF!</v>
      </c>
      <c r="B14" t="s">
        <v>415</v>
      </c>
      <c r="C14" t="s">
        <v>156</v>
      </c>
      <c r="D14" t="s">
        <v>416</v>
      </c>
      <c r="E14" t="s">
        <v>417</v>
      </c>
    </row>
    <row r="15" spans="1:5" ht="12.75">
      <c r="A15" t="e">
        <f>B15&amp;" "&amp;CHOOSE(MATCH(sp_Language,{"SU","SV","EN"},0),C15,D15,E15)</f>
        <v>#REF!</v>
      </c>
      <c r="B15" t="s">
        <v>418</v>
      </c>
      <c r="C15" t="s">
        <v>419</v>
      </c>
      <c r="D15" t="s">
        <v>420</v>
      </c>
      <c r="E15" t="s">
        <v>421</v>
      </c>
    </row>
    <row r="16" spans="1:5" ht="12.75">
      <c r="A16" t="e">
        <f>B16&amp;" "&amp;CHOOSE(MATCH(sp_Language,{"SU","SV","EN"},0),C16,D16,E16)</f>
        <v>#REF!</v>
      </c>
      <c r="B16" t="s">
        <v>725</v>
      </c>
      <c r="C16" t="s">
        <v>1109</v>
      </c>
      <c r="D16" t="s">
        <v>422</v>
      </c>
      <c r="E16" t="s">
        <v>423</v>
      </c>
    </row>
    <row r="17" spans="1:5" ht="12.75">
      <c r="A17" t="e">
        <f>B17&amp;" "&amp;CHOOSE(MATCH(sp_Language,{"SU","SV","EN"},0),C17,D17,E17)</f>
        <v>#REF!</v>
      </c>
      <c r="B17" t="s">
        <v>424</v>
      </c>
      <c r="C17" t="s">
        <v>425</v>
      </c>
      <c r="D17" t="s">
        <v>426</v>
      </c>
      <c r="E17" t="s">
        <v>427</v>
      </c>
    </row>
    <row r="18" spans="1:5" ht="12.75">
      <c r="A18" t="e">
        <f>B18&amp;" "&amp;CHOOSE(MATCH(sp_Language,{"SU","SV","EN"},0),C18,D18,E18)</f>
        <v>#REF!</v>
      </c>
      <c r="B18" t="s">
        <v>428</v>
      </c>
      <c r="C18" t="s">
        <v>429</v>
      </c>
      <c r="D18" t="s">
        <v>430</v>
      </c>
      <c r="E18" t="s">
        <v>431</v>
      </c>
    </row>
    <row r="19" spans="1:5" ht="12.75">
      <c r="A19" t="e">
        <f>B19&amp;" "&amp;CHOOSE(MATCH(sp_Language,{"SU","SV","EN"},0),C19,D19,E19)</f>
        <v>#REF!</v>
      </c>
      <c r="B19" t="s">
        <v>432</v>
      </c>
      <c r="C19" t="s">
        <v>433</v>
      </c>
      <c r="D19" t="s">
        <v>434</v>
      </c>
      <c r="E19" t="s">
        <v>435</v>
      </c>
    </row>
    <row r="20" spans="1:5" ht="12.75">
      <c r="A20" t="e">
        <f>B20&amp;" "&amp;CHOOSE(MATCH(sp_Language,{"SU","SV","EN"},0),C20,D20,E20)</f>
        <v>#REF!</v>
      </c>
      <c r="B20" t="s">
        <v>436</v>
      </c>
      <c r="C20" t="s">
        <v>437</v>
      </c>
      <c r="D20" t="s">
        <v>438</v>
      </c>
      <c r="E20" t="s">
        <v>439</v>
      </c>
    </row>
    <row r="21" spans="1:5" ht="12.75">
      <c r="A21" t="e">
        <f>B21&amp;" "&amp;CHOOSE(MATCH(sp_Language,{"SU","SV","EN"},0),C21,D21,E21)</f>
        <v>#REF!</v>
      </c>
      <c r="B21" t="s">
        <v>440</v>
      </c>
      <c r="C21" t="s">
        <v>1110</v>
      </c>
      <c r="D21" t="s">
        <v>441</v>
      </c>
      <c r="E21" t="s">
        <v>442</v>
      </c>
    </row>
    <row r="22" spans="1:5" ht="12.75">
      <c r="A22" t="e">
        <f>B22&amp;" "&amp;CHOOSE(MATCH(sp_Language,{"SU","SV","EN"},0),C22,D22,E22)</f>
        <v>#REF!</v>
      </c>
      <c r="B22" t="s">
        <v>443</v>
      </c>
      <c r="C22" t="s">
        <v>444</v>
      </c>
      <c r="D22" t="s">
        <v>445</v>
      </c>
      <c r="E22" t="s">
        <v>446</v>
      </c>
    </row>
    <row r="23" spans="1:5" ht="12.75">
      <c r="A23" t="e">
        <f>B23&amp;" "&amp;CHOOSE(MATCH(sp_Language,{"SU","SV","EN"},0),C23,D23,E23)</f>
        <v>#REF!</v>
      </c>
      <c r="B23" t="s">
        <v>447</v>
      </c>
      <c r="C23" t="s">
        <v>448</v>
      </c>
      <c r="D23" t="s">
        <v>449</v>
      </c>
      <c r="E23" t="s">
        <v>450</v>
      </c>
    </row>
    <row r="24" spans="1:5" ht="12.75">
      <c r="A24" t="e">
        <f>B24&amp;" "&amp;CHOOSE(MATCH(sp_Language,{"SU","SV","EN"},0),C24,D24,E24)</f>
        <v>#REF!</v>
      </c>
      <c r="B24" t="s">
        <v>451</v>
      </c>
      <c r="C24" t="s">
        <v>452</v>
      </c>
      <c r="D24" t="s">
        <v>453</v>
      </c>
      <c r="E24" t="s">
        <v>454</v>
      </c>
    </row>
    <row r="25" spans="1:5" ht="12.75">
      <c r="A25" t="e">
        <f>B25&amp;" "&amp;CHOOSE(MATCH(sp_Language,{"SU","SV","EN"},0),C25,D25,E25)</f>
        <v>#REF!</v>
      </c>
      <c r="B25" t="s">
        <v>455</v>
      </c>
      <c r="C25" t="s">
        <v>456</v>
      </c>
      <c r="D25" t="s">
        <v>457</v>
      </c>
      <c r="E25" t="s">
        <v>458</v>
      </c>
    </row>
    <row r="26" spans="1:5" ht="12.75">
      <c r="A26" t="e">
        <f>B26&amp;" "&amp;CHOOSE(MATCH(sp_Language,{"SU","SV","EN"},0),C26,D26,E26)</f>
        <v>#REF!</v>
      </c>
      <c r="B26" t="s">
        <v>327</v>
      </c>
      <c r="C26" t="s">
        <v>459</v>
      </c>
      <c r="D26" t="s">
        <v>460</v>
      </c>
      <c r="E26" t="s">
        <v>461</v>
      </c>
    </row>
    <row r="27" spans="1:5" ht="12.75">
      <c r="A27" t="e">
        <f>B27&amp;" "&amp;CHOOSE(MATCH(sp_Language,{"SU","SV","EN"},0),C27,D27,E27)</f>
        <v>#REF!</v>
      </c>
      <c r="B27" t="s">
        <v>462</v>
      </c>
      <c r="C27" t="s">
        <v>463</v>
      </c>
      <c r="D27" t="s">
        <v>157</v>
      </c>
      <c r="E27" t="s">
        <v>464</v>
      </c>
    </row>
    <row r="28" spans="1:5" ht="12.75">
      <c r="A28" t="e">
        <f>B28&amp;" "&amp;CHOOSE(MATCH(sp_Language,{"SU","SV","EN"},0),C28,D28,E28)</f>
        <v>#REF!</v>
      </c>
      <c r="B28" t="s">
        <v>465</v>
      </c>
      <c r="C28" t="s">
        <v>466</v>
      </c>
      <c r="D28" t="s">
        <v>467</v>
      </c>
      <c r="E28" t="s">
        <v>468</v>
      </c>
    </row>
    <row r="29" spans="1:5" ht="12.75">
      <c r="A29" t="e">
        <f>B29&amp;" "&amp;CHOOSE(MATCH(sp_Language,{"SU","SV","EN"},0),C29,D29,E29)</f>
        <v>#REF!</v>
      </c>
      <c r="B29" s="90" t="s">
        <v>526</v>
      </c>
      <c r="C29" t="s">
        <v>1111</v>
      </c>
      <c r="D29" t="s">
        <v>1112</v>
      </c>
      <c r="E29" t="s">
        <v>158</v>
      </c>
    </row>
    <row r="30" spans="1:5" ht="12.75">
      <c r="A30" t="e">
        <f>B30&amp;" "&amp;CHOOSE(MATCH(sp_Language,{"SU","SV","EN"},0),C30,D30,E30)</f>
        <v>#REF!</v>
      </c>
      <c r="B30" t="s">
        <v>1113</v>
      </c>
      <c r="C30" t="s">
        <v>1114</v>
      </c>
      <c r="D30" t="s">
        <v>1115</v>
      </c>
      <c r="E30" t="s">
        <v>1116</v>
      </c>
    </row>
    <row r="31" spans="1:5" ht="12.75">
      <c r="A31" t="e">
        <f>B31&amp;" "&amp;CHOOSE(MATCH(sp_Language,{"SU","SV","EN"},0),C31,D31,E31)</f>
        <v>#REF!</v>
      </c>
      <c r="B31" t="s">
        <v>469</v>
      </c>
      <c r="C31" t="s">
        <v>470</v>
      </c>
      <c r="D31" t="s">
        <v>471</v>
      </c>
      <c r="E31" t="s">
        <v>472</v>
      </c>
    </row>
    <row r="32" spans="1:5" ht="12.75">
      <c r="A32" t="e">
        <f>B32&amp;" "&amp;CHOOSE(MATCH(sp_Language,{"SU","SV","EN"},0),C32,D32,E32)</f>
        <v>#REF!</v>
      </c>
      <c r="B32" t="s">
        <v>1117</v>
      </c>
      <c r="C32" t="s">
        <v>1118</v>
      </c>
      <c r="D32" t="s">
        <v>1119</v>
      </c>
      <c r="E32" t="s">
        <v>1120</v>
      </c>
    </row>
    <row r="33" spans="1:5" ht="12.75">
      <c r="A33" t="e">
        <f>B33&amp;" "&amp;CHOOSE(MATCH(sp_Language,{"SU","SV","EN"},0),C33,D33,E33)</f>
        <v>#REF!</v>
      </c>
      <c r="B33" t="s">
        <v>360</v>
      </c>
      <c r="C33" t="s">
        <v>1121</v>
      </c>
      <c r="D33" t="s">
        <v>1122</v>
      </c>
      <c r="E33" t="s">
        <v>1122</v>
      </c>
    </row>
    <row r="34" spans="1:5" ht="12.75">
      <c r="A34" t="e">
        <f>B34&amp;" "&amp;CHOOSE(MATCH(sp_Language,{"SU","SV","EN"},0),C34,D34,E34)</f>
        <v>#REF!</v>
      </c>
      <c r="B34" t="s">
        <v>473</v>
      </c>
      <c r="C34" t="s">
        <v>474</v>
      </c>
      <c r="D34" t="s">
        <v>475</v>
      </c>
      <c r="E34" t="s">
        <v>476</v>
      </c>
    </row>
    <row r="35" spans="1:5" ht="12.75">
      <c r="A35" t="e">
        <f>B35&amp;" "&amp;CHOOSE(MATCH(sp_Language,{"SU","SV","EN"},0),C35,D35,E35)</f>
        <v>#REF!</v>
      </c>
      <c r="B35" t="s">
        <v>1123</v>
      </c>
      <c r="C35" t="s">
        <v>1124</v>
      </c>
      <c r="D35" t="s">
        <v>1125</v>
      </c>
      <c r="E35" t="s">
        <v>1126</v>
      </c>
    </row>
    <row r="36" spans="1:5" ht="12.75">
      <c r="A36" t="e">
        <f>B36&amp;" "&amp;CHOOSE(MATCH(sp_Language,{"SU","SV","EN"},0),C36,D36,E36)</f>
        <v>#REF!</v>
      </c>
      <c r="B36" t="s">
        <v>477</v>
      </c>
      <c r="C36" t="s">
        <v>1127</v>
      </c>
      <c r="D36" t="s">
        <v>1128</v>
      </c>
      <c r="E36" t="s">
        <v>1129</v>
      </c>
    </row>
    <row r="37" spans="1:5" ht="12.75">
      <c r="A37" t="e">
        <f>B37&amp;" "&amp;CHOOSE(MATCH(sp_Language,{"SU","SV","EN"},0),C37,D37,E37)</f>
        <v>#REF!</v>
      </c>
      <c r="B37" t="s">
        <v>478</v>
      </c>
      <c r="C37" t="s">
        <v>555</v>
      </c>
      <c r="D37" t="s">
        <v>556</v>
      </c>
      <c r="E37" t="s">
        <v>557</v>
      </c>
    </row>
    <row r="38" spans="1:5" ht="12.75">
      <c r="A38" t="e">
        <f>B38&amp;" "&amp;CHOOSE(MATCH(sp_Language,{"SU","SV","EN"},0),C38,D38,E38)</f>
        <v>#REF!</v>
      </c>
      <c r="B38" t="s">
        <v>159</v>
      </c>
      <c r="C38" t="s">
        <v>1130</v>
      </c>
      <c r="D38" t="s">
        <v>1131</v>
      </c>
      <c r="E38" t="s">
        <v>1131</v>
      </c>
    </row>
    <row r="39" spans="1:5" ht="12.75">
      <c r="A39" t="e">
        <f>B39&amp;" "&amp;CHOOSE(MATCH(sp_Language,{"SU","SV","EN"},0),C39,D39,E39)</f>
        <v>#REF!</v>
      </c>
      <c r="B39" t="s">
        <v>558</v>
      </c>
      <c r="C39" t="s">
        <v>1132</v>
      </c>
      <c r="D39" t="s">
        <v>1132</v>
      </c>
      <c r="E39" t="s">
        <v>191</v>
      </c>
    </row>
    <row r="40" spans="1:5" ht="12.75">
      <c r="A40" t="e">
        <f>B40&amp;" "&amp;CHOOSE(MATCH(sp_Language,{"SU","SV","EN"},0),C40,D40,E40)</f>
        <v>#REF!</v>
      </c>
      <c r="B40" t="s">
        <v>1133</v>
      </c>
      <c r="C40" t="s">
        <v>1134</v>
      </c>
      <c r="D40" t="s">
        <v>1135</v>
      </c>
      <c r="E40" t="s">
        <v>1136</v>
      </c>
    </row>
    <row r="41" spans="1:5" ht="12.75">
      <c r="A41" t="e">
        <f>B41&amp;" "&amp;CHOOSE(MATCH(sp_Language,{"SU","SV","EN"},0),C41,D41,E41)</f>
        <v>#REF!</v>
      </c>
      <c r="B41" t="s">
        <v>192</v>
      </c>
      <c r="C41" t="s">
        <v>1137</v>
      </c>
      <c r="D41" t="s">
        <v>1138</v>
      </c>
      <c r="E41" t="s">
        <v>193</v>
      </c>
    </row>
    <row r="42" spans="1:5" ht="12.75">
      <c r="A42" t="e">
        <f>B42&amp;" "&amp;CHOOSE(MATCH(sp_Language,{"SU","SV","EN"},0),C42,D42,E42)</f>
        <v>#REF!</v>
      </c>
      <c r="B42" t="s">
        <v>194</v>
      </c>
      <c r="C42" t="s">
        <v>195</v>
      </c>
      <c r="D42" t="s">
        <v>197</v>
      </c>
      <c r="E42" t="s">
        <v>196</v>
      </c>
    </row>
    <row r="43" spans="1:5" ht="12.75">
      <c r="A43" t="e">
        <f>B43&amp;" "&amp;CHOOSE(MATCH(sp_Language,{"SU","SV","EN"},0),C43,D43,E43)</f>
        <v>#REF!</v>
      </c>
      <c r="B43" t="s">
        <v>198</v>
      </c>
      <c r="C43" t="s">
        <v>199</v>
      </c>
      <c r="D43" t="s">
        <v>200</v>
      </c>
      <c r="E43" t="s">
        <v>201</v>
      </c>
    </row>
    <row r="44" spans="1:5" ht="12.75">
      <c r="A44" t="e">
        <f>B44&amp;" "&amp;CHOOSE(MATCH(sp_Language,{"SU","SV","EN"},0),C44,D44,E44)</f>
        <v>#REF!</v>
      </c>
      <c r="B44" t="s">
        <v>202</v>
      </c>
      <c r="C44" t="s">
        <v>203</v>
      </c>
      <c r="D44" t="s">
        <v>204</v>
      </c>
      <c r="E44" t="s">
        <v>205</v>
      </c>
    </row>
    <row r="45" spans="1:5" ht="12.75">
      <c r="A45" t="e">
        <f>B45&amp;" "&amp;CHOOSE(MATCH(sp_Language,{"SU","SV","EN"},0),C45,D45,E45)</f>
        <v>#REF!</v>
      </c>
      <c r="B45" t="s">
        <v>206</v>
      </c>
      <c r="C45" t="s">
        <v>207</v>
      </c>
      <c r="D45" t="s">
        <v>208</v>
      </c>
      <c r="E45" t="s">
        <v>209</v>
      </c>
    </row>
    <row r="46" spans="1:5" ht="12.75">
      <c r="A46" t="e">
        <f>B46&amp;" "&amp;CHOOSE(MATCH(sp_Language,{"SU","SV","EN"},0),C46,D46,E46)</f>
        <v>#REF!</v>
      </c>
      <c r="B46" t="s">
        <v>210</v>
      </c>
      <c r="C46" t="s">
        <v>160</v>
      </c>
      <c r="D46" t="s">
        <v>211</v>
      </c>
      <c r="E46" t="s">
        <v>212</v>
      </c>
    </row>
    <row r="47" spans="1:5" ht="12.75">
      <c r="A47" t="e">
        <f>B47&amp;" "&amp;CHOOSE(MATCH(sp_Language,{"SU","SV","EN"},0),C47,D47,E47)</f>
        <v>#REF!</v>
      </c>
      <c r="B47" t="s">
        <v>213</v>
      </c>
      <c r="C47" t="s">
        <v>214</v>
      </c>
      <c r="D47" t="s">
        <v>215</v>
      </c>
      <c r="E47" t="s">
        <v>216</v>
      </c>
    </row>
    <row r="48" spans="1:5" ht="12.75">
      <c r="A48" t="e">
        <f>B48&amp;" "&amp;CHOOSE(MATCH(sp_Language,{"SU","SV","EN"},0),C48,D48,E48)</f>
        <v>#REF!</v>
      </c>
      <c r="B48" t="s">
        <v>217</v>
      </c>
      <c r="C48" t="s">
        <v>218</v>
      </c>
      <c r="D48" t="s">
        <v>220</v>
      </c>
      <c r="E48" t="s">
        <v>219</v>
      </c>
    </row>
    <row r="49" spans="1:5" ht="12.75">
      <c r="A49" t="e">
        <f>B49&amp;" "&amp;CHOOSE(MATCH(sp_Language,{"SU","SV","EN"},0),C49,D49,E49)</f>
        <v>#REF!</v>
      </c>
      <c r="B49" t="s">
        <v>527</v>
      </c>
      <c r="C49" t="s">
        <v>161</v>
      </c>
      <c r="D49" t="s">
        <v>1139</v>
      </c>
      <c r="E49" t="s">
        <v>1140</v>
      </c>
    </row>
    <row r="50" spans="1:5" ht="12.75">
      <c r="A50" t="e">
        <f>B50&amp;" "&amp;CHOOSE(MATCH(sp_Language,{"SU","SV","EN"},0),C50,D50,E50)</f>
        <v>#REF!</v>
      </c>
      <c r="B50" t="s">
        <v>221</v>
      </c>
      <c r="C50" t="s">
        <v>222</v>
      </c>
      <c r="D50" t="s">
        <v>224</v>
      </c>
      <c r="E50" t="s">
        <v>223</v>
      </c>
    </row>
    <row r="51" spans="1:5" ht="12.75">
      <c r="A51" t="e">
        <f>B51&amp;" "&amp;CHOOSE(MATCH(sp_Language,{"SU","SV","EN"},0),C51,D51,E51)</f>
        <v>#REF!</v>
      </c>
      <c r="B51" t="s">
        <v>225</v>
      </c>
      <c r="C51" t="s">
        <v>1141</v>
      </c>
      <c r="D51" t="s">
        <v>226</v>
      </c>
      <c r="E51" t="s">
        <v>1142</v>
      </c>
    </row>
    <row r="52" spans="1:5" ht="12.75">
      <c r="A52" t="e">
        <f>B52&amp;" "&amp;CHOOSE(MATCH(sp_Language,{"SU","SV","EN"},0),C52,D52,E52)</f>
        <v>#REF!</v>
      </c>
      <c r="B52" t="s">
        <v>227</v>
      </c>
      <c r="C52" t="s">
        <v>228</v>
      </c>
      <c r="D52" t="s">
        <v>230</v>
      </c>
      <c r="E52" t="s">
        <v>229</v>
      </c>
    </row>
    <row r="53" spans="1:5" ht="12.75">
      <c r="A53" t="e">
        <f>B53&amp;" "&amp;CHOOSE(MATCH(sp_Language,{"SU","SV","EN"},0),C53,D53,E53)</f>
        <v>#REF!</v>
      </c>
      <c r="B53" t="s">
        <v>231</v>
      </c>
      <c r="C53" t="s">
        <v>1143</v>
      </c>
      <c r="D53" t="s">
        <v>1144</v>
      </c>
      <c r="E53" t="s">
        <v>1145</v>
      </c>
    </row>
    <row r="54" spans="1:5" ht="12.75">
      <c r="A54" t="e">
        <f>B54&amp;" "&amp;CHOOSE(MATCH(sp_Language,{"SU","SV","EN"},0),C54,D54,E54)</f>
        <v>#REF!</v>
      </c>
      <c r="B54" t="s">
        <v>232</v>
      </c>
      <c r="C54" t="s">
        <v>233</v>
      </c>
      <c r="D54" t="s">
        <v>233</v>
      </c>
      <c r="E54" t="s">
        <v>234</v>
      </c>
    </row>
    <row r="55" spans="1:5" ht="12.75">
      <c r="A55" t="e">
        <f>B55&amp;" "&amp;CHOOSE(MATCH(sp_Language,{"SU","SV","EN"},0),C55,D55,E55)</f>
        <v>#REF!</v>
      </c>
      <c r="B55" t="s">
        <v>1146</v>
      </c>
      <c r="C55" t="s">
        <v>1147</v>
      </c>
      <c r="D55" t="s">
        <v>1148</v>
      </c>
      <c r="E55" t="s">
        <v>1149</v>
      </c>
    </row>
    <row r="56" spans="1:5" ht="12.75">
      <c r="A56" t="e">
        <f>B56&amp;" "&amp;CHOOSE(MATCH(sp_Language,{"SU","SV","EN"},0),C56,D56,E56)</f>
        <v>#REF!</v>
      </c>
      <c r="B56" t="s">
        <v>235</v>
      </c>
      <c r="C56" t="s">
        <v>236</v>
      </c>
      <c r="D56" t="s">
        <v>237</v>
      </c>
      <c r="E56" t="s">
        <v>238</v>
      </c>
    </row>
    <row r="57" spans="1:5" ht="12.75">
      <c r="A57" t="e">
        <f>B57&amp;" "&amp;CHOOSE(MATCH(sp_Language,{"SU","SV","EN"},0),C57,D57,E57)</f>
        <v>#REF!</v>
      </c>
      <c r="B57" t="s">
        <v>239</v>
      </c>
      <c r="C57" t="s">
        <v>240</v>
      </c>
      <c r="D57" t="s">
        <v>241</v>
      </c>
      <c r="E57" t="s">
        <v>242</v>
      </c>
    </row>
    <row r="58" spans="1:5" ht="12.75">
      <c r="A58" t="e">
        <f>B58&amp;" "&amp;CHOOSE(MATCH(sp_Language,{"SU","SV","EN"},0),C58,D58,E58)</f>
        <v>#REF!</v>
      </c>
      <c r="B58" t="s">
        <v>243</v>
      </c>
      <c r="C58" t="s">
        <v>244</v>
      </c>
      <c r="D58" t="s">
        <v>245</v>
      </c>
      <c r="E58" t="s">
        <v>246</v>
      </c>
    </row>
    <row r="59" spans="1:5" ht="12.75">
      <c r="A59" t="e">
        <f>B59&amp;" "&amp;CHOOSE(MATCH(sp_Language,{"SU","SV","EN"},0),C59,D59,E59)</f>
        <v>#REF!</v>
      </c>
      <c r="B59" t="s">
        <v>247</v>
      </c>
      <c r="C59" t="s">
        <v>248</v>
      </c>
      <c r="D59" t="s">
        <v>648</v>
      </c>
      <c r="E59" t="s">
        <v>649</v>
      </c>
    </row>
    <row r="60" spans="1:5" ht="12.75">
      <c r="A60" t="e">
        <f>B60&amp;" "&amp;CHOOSE(MATCH(sp_Language,{"SU","SV","EN"},0),C60,D60,E60)</f>
        <v>#REF!</v>
      </c>
      <c r="B60" t="s">
        <v>650</v>
      </c>
      <c r="C60" t="s">
        <v>651</v>
      </c>
      <c r="D60" t="s">
        <v>652</v>
      </c>
      <c r="E60" t="s">
        <v>653</v>
      </c>
    </row>
    <row r="61" spans="1:5" ht="12.75">
      <c r="A61" t="e">
        <f>B61&amp;" "&amp;CHOOSE(MATCH(sp_Language,{"SU","SV","EN"},0),C61,D61,E61)</f>
        <v>#REF!</v>
      </c>
      <c r="B61" t="s">
        <v>654</v>
      </c>
      <c r="C61" t="s">
        <v>655</v>
      </c>
      <c r="D61" t="s">
        <v>1150</v>
      </c>
      <c r="E61" t="s">
        <v>656</v>
      </c>
    </row>
    <row r="62" spans="1:5" ht="12.75">
      <c r="A62" t="e">
        <f>B62&amp;" "&amp;CHOOSE(MATCH(sp_Language,{"SU","SV","EN"},0),C62,D62,E62)</f>
        <v>#REF!</v>
      </c>
      <c r="B62" t="s">
        <v>657</v>
      </c>
      <c r="C62" t="s">
        <v>658</v>
      </c>
      <c r="D62" t="s">
        <v>659</v>
      </c>
      <c r="E62" t="s">
        <v>1151</v>
      </c>
    </row>
    <row r="63" spans="1:5" ht="12.75">
      <c r="A63" t="e">
        <f>B63&amp;" "&amp;CHOOSE(MATCH(sp_Language,{"SU","SV","EN"},0),C63,D63,E63)</f>
        <v>#REF!</v>
      </c>
      <c r="B63" t="s">
        <v>660</v>
      </c>
      <c r="C63" t="s">
        <v>661</v>
      </c>
      <c r="D63" t="s">
        <v>1152</v>
      </c>
      <c r="E63" t="s">
        <v>662</v>
      </c>
    </row>
    <row r="64" spans="1:5" ht="12.75">
      <c r="A64" t="e">
        <f>B64&amp;" "&amp;CHOOSE(MATCH(sp_Language,{"SU","SV","EN"},0),C64,D64,E64)</f>
        <v>#REF!</v>
      </c>
      <c r="B64" t="s">
        <v>663</v>
      </c>
      <c r="C64" t="s">
        <v>664</v>
      </c>
      <c r="D64" t="s">
        <v>1153</v>
      </c>
      <c r="E64" t="s">
        <v>665</v>
      </c>
    </row>
    <row r="65" spans="1:5" ht="12.75">
      <c r="A65" t="e">
        <f>B65&amp;" "&amp;CHOOSE(MATCH(sp_Language,{"SU","SV","EN"},0),C65,D65,E65)</f>
        <v>#REF!</v>
      </c>
      <c r="B65" t="s">
        <v>666</v>
      </c>
      <c r="C65" t="s">
        <v>667</v>
      </c>
      <c r="D65" t="s">
        <v>1154</v>
      </c>
      <c r="E65" t="s">
        <v>668</v>
      </c>
    </row>
    <row r="66" spans="1:5" ht="12.75">
      <c r="A66" t="e">
        <f>B66&amp;" "&amp;CHOOSE(MATCH(sp_Language,{"SU","SV","EN"},0),C66,D66,E66)</f>
        <v>#REF!</v>
      </c>
      <c r="B66" t="s">
        <v>669</v>
      </c>
      <c r="C66" t="s">
        <v>670</v>
      </c>
      <c r="D66" t="s">
        <v>1155</v>
      </c>
      <c r="E66" t="s">
        <v>671</v>
      </c>
    </row>
    <row r="67" spans="1:5" ht="12.75">
      <c r="A67" t="e">
        <f>B67&amp;" "&amp;CHOOSE(MATCH(sp_Language,{"SU","SV","EN"},0),C67,D67,E67)</f>
        <v>#REF!</v>
      </c>
      <c r="B67" t="s">
        <v>672</v>
      </c>
      <c r="C67" t="s">
        <v>1156</v>
      </c>
      <c r="D67" t="s">
        <v>673</v>
      </c>
      <c r="E67" t="s">
        <v>1157</v>
      </c>
    </row>
    <row r="68" spans="1:5" ht="12.75">
      <c r="A68" t="e">
        <f>B68&amp;" "&amp;CHOOSE(MATCH(sp_Language,{"SU","SV","EN"},0),C68,D68,E68)</f>
        <v>#REF!</v>
      </c>
      <c r="B68" t="s">
        <v>674</v>
      </c>
      <c r="C68" t="s">
        <v>1158</v>
      </c>
      <c r="D68" t="s">
        <v>1159</v>
      </c>
      <c r="E68" t="s">
        <v>1160</v>
      </c>
    </row>
    <row r="69" spans="1:5" ht="12.75">
      <c r="A69" t="e">
        <f>B69&amp;" "&amp;CHOOSE(MATCH(sp_Language,{"SU","SV","EN"},0),C69,D69,E69)</f>
        <v>#REF!</v>
      </c>
      <c r="B69" t="s">
        <v>1161</v>
      </c>
      <c r="C69" t="s">
        <v>1162</v>
      </c>
      <c r="D69" t="s">
        <v>1163</v>
      </c>
      <c r="E69" t="s">
        <v>1164</v>
      </c>
    </row>
    <row r="70" spans="1:5" ht="12.75">
      <c r="A70" t="e">
        <f>B70&amp;" "&amp;CHOOSE(MATCH(sp_Language,{"SU","SV","EN"},0),C70,D70,E70)</f>
        <v>#REF!</v>
      </c>
      <c r="B70" t="s">
        <v>675</v>
      </c>
      <c r="C70" t="s">
        <v>676</v>
      </c>
      <c r="D70" t="s">
        <v>677</v>
      </c>
      <c r="E70" t="s">
        <v>678</v>
      </c>
    </row>
    <row r="71" spans="1:5" ht="12.75">
      <c r="A71" t="e">
        <f>B71&amp;" "&amp;CHOOSE(MATCH(sp_Language,{"SU","SV","EN"},0),C71,D71,E71)</f>
        <v>#REF!</v>
      </c>
      <c r="B71" t="s">
        <v>679</v>
      </c>
      <c r="C71" t="s">
        <v>680</v>
      </c>
      <c r="D71" t="s">
        <v>681</v>
      </c>
      <c r="E71" t="s">
        <v>682</v>
      </c>
    </row>
    <row r="72" spans="1:5" ht="12.75">
      <c r="A72" t="e">
        <f>B72&amp;" "&amp;CHOOSE(MATCH(sp_Language,{"SU","SV","EN"},0),C72,D72,E72)</f>
        <v>#REF!</v>
      </c>
      <c r="B72" t="s">
        <v>683</v>
      </c>
      <c r="C72" t="s">
        <v>684</v>
      </c>
      <c r="D72" t="s">
        <v>4</v>
      </c>
      <c r="E72" t="s">
        <v>5</v>
      </c>
    </row>
    <row r="73" spans="1:5" ht="12.75">
      <c r="A73" t="e">
        <f>B73&amp;" "&amp;CHOOSE(MATCH(sp_Language,{"SU","SV","EN"},0),C73,D73,E73)</f>
        <v>#REF!</v>
      </c>
      <c r="B73" t="s">
        <v>6</v>
      </c>
      <c r="C73" t="s">
        <v>7</v>
      </c>
      <c r="D73" t="s">
        <v>8</v>
      </c>
      <c r="E73" t="s">
        <v>9</v>
      </c>
    </row>
    <row r="74" spans="1:5" ht="12.75">
      <c r="A74" t="e">
        <f>B74&amp;" "&amp;CHOOSE(MATCH(sp_Language,{"SU","SV","EN"},0),C74,D74,E74)</f>
        <v>#REF!</v>
      </c>
      <c r="B74" t="s">
        <v>1165</v>
      </c>
      <c r="C74" t="s">
        <v>1166</v>
      </c>
      <c r="D74" t="s">
        <v>1167</v>
      </c>
      <c r="E74" t="s">
        <v>1168</v>
      </c>
    </row>
    <row r="75" spans="1:5" ht="12.75">
      <c r="A75" t="e">
        <f>B75&amp;" "&amp;CHOOSE(MATCH(sp_Language,{"SU","SV","EN"},0),C75,D75,E75)</f>
        <v>#REF!</v>
      </c>
      <c r="B75" t="s">
        <v>10</v>
      </c>
      <c r="C75" t="s">
        <v>11</v>
      </c>
      <c r="D75" t="s">
        <v>13</v>
      </c>
      <c r="E75" t="s">
        <v>12</v>
      </c>
    </row>
    <row r="76" spans="1:5" ht="12.75">
      <c r="A76" t="e">
        <f>B76&amp;" "&amp;CHOOSE(MATCH(sp_Language,{"SU","SV","EN"},0),C76,D76,E76)</f>
        <v>#REF!</v>
      </c>
      <c r="B76" t="s">
        <v>14</v>
      </c>
      <c r="C76" t="s">
        <v>15</v>
      </c>
      <c r="D76" t="s">
        <v>17</v>
      </c>
      <c r="E76" t="s">
        <v>16</v>
      </c>
    </row>
    <row r="77" spans="1:5" ht="12.75">
      <c r="A77" t="e">
        <f>B77&amp;" "&amp;CHOOSE(MATCH(sp_Language,{"SU","SV","EN"},0),C77,D77,E77)</f>
        <v>#REF!</v>
      </c>
      <c r="B77" t="s">
        <v>18</v>
      </c>
      <c r="C77" t="s">
        <v>19</v>
      </c>
      <c r="D77" t="s">
        <v>162</v>
      </c>
      <c r="E77" t="s">
        <v>20</v>
      </c>
    </row>
    <row r="78" spans="1:5" ht="12.75">
      <c r="A78" t="e">
        <f>B78&amp;" "&amp;CHOOSE(MATCH(sp_Language,{"SU","SV","EN"},0),C78,D78,E78)</f>
        <v>#REF!</v>
      </c>
      <c r="B78" t="s">
        <v>21</v>
      </c>
      <c r="C78" t="s">
        <v>1169</v>
      </c>
      <c r="D78" t="s">
        <v>23</v>
      </c>
      <c r="E78" t="s">
        <v>22</v>
      </c>
    </row>
    <row r="79" spans="1:5" ht="12.75">
      <c r="A79" t="e">
        <f>B79&amp;" "&amp;CHOOSE(MATCH(sp_Language,{"SU","SV","EN"},0),C79,D79,E79)</f>
        <v>#REF!</v>
      </c>
      <c r="B79" t="s">
        <v>24</v>
      </c>
      <c r="C79" t="s">
        <v>25</v>
      </c>
      <c r="D79" t="s">
        <v>26</v>
      </c>
      <c r="E79" t="s">
        <v>1170</v>
      </c>
    </row>
    <row r="80" spans="1:5" ht="12.75">
      <c r="A80" t="e">
        <f>B80&amp;" "&amp;CHOOSE(MATCH(sp_Language,{"SU","SV","EN"},0),C80,D80,E80)</f>
        <v>#REF!</v>
      </c>
      <c r="B80" t="s">
        <v>27</v>
      </c>
      <c r="C80" t="s">
        <v>1171</v>
      </c>
      <c r="D80" t="s">
        <v>1172</v>
      </c>
      <c r="E80" t="s">
        <v>28</v>
      </c>
    </row>
    <row r="81" spans="1:5" ht="12.75">
      <c r="A81" t="e">
        <f>B81&amp;" "&amp;CHOOSE(MATCH(sp_Language,{"SU","SV","EN"},0),C81,D81,E81)</f>
        <v>#REF!</v>
      </c>
      <c r="B81" t="s">
        <v>731</v>
      </c>
      <c r="C81" t="s">
        <v>732</v>
      </c>
      <c r="D81" t="s">
        <v>1173</v>
      </c>
      <c r="E81" t="s">
        <v>733</v>
      </c>
    </row>
    <row r="82" spans="1:5" ht="12.75">
      <c r="A82" t="e">
        <f>B82&amp;" "&amp;CHOOSE(MATCH(sp_Language,{"SU","SV","EN"},0),C82,D82,E82)</f>
        <v>#REF!</v>
      </c>
      <c r="B82" t="s">
        <v>734</v>
      </c>
      <c r="C82" t="s">
        <v>735</v>
      </c>
      <c r="D82" t="s">
        <v>1174</v>
      </c>
      <c r="E82" t="s">
        <v>736</v>
      </c>
    </row>
    <row r="83" spans="1:5" ht="12.75">
      <c r="A83" t="e">
        <f>B83&amp;" "&amp;CHOOSE(MATCH(sp_Language,{"SU","SV","EN"},0),C83,D83,E83)</f>
        <v>#REF!</v>
      </c>
      <c r="B83" t="s">
        <v>737</v>
      </c>
      <c r="C83" t="s">
        <v>1175</v>
      </c>
      <c r="D83" t="s">
        <v>1176</v>
      </c>
      <c r="E83" t="s">
        <v>1177</v>
      </c>
    </row>
    <row r="84" spans="1:5" ht="12.75">
      <c r="A84" t="e">
        <f>B84&amp;" "&amp;CHOOSE(MATCH(sp_Language,{"SU","SV","EN"},0),C84,D84,E84)</f>
        <v>#REF!</v>
      </c>
      <c r="B84" t="s">
        <v>738</v>
      </c>
      <c r="C84" t="s">
        <v>739</v>
      </c>
      <c r="D84" t="s">
        <v>1178</v>
      </c>
      <c r="E84" t="s">
        <v>740</v>
      </c>
    </row>
    <row r="85" spans="1:5" ht="12.75">
      <c r="A85" t="e">
        <f>B85&amp;" "&amp;CHOOSE(MATCH(sp_Language,{"SU","SV","EN"},0),C85,D85,E85)</f>
        <v>#REF!</v>
      </c>
      <c r="B85" t="s">
        <v>741</v>
      </c>
      <c r="C85" t="s">
        <v>742</v>
      </c>
      <c r="D85" t="s">
        <v>744</v>
      </c>
      <c r="E85" t="s">
        <v>743</v>
      </c>
    </row>
    <row r="86" spans="1:5" ht="12.75">
      <c r="A86" t="e">
        <f>B86&amp;" "&amp;CHOOSE(MATCH(sp_Language,{"SU","SV","EN"},0),C86,D86,E86)</f>
        <v>#REF!</v>
      </c>
      <c r="B86" t="s">
        <v>745</v>
      </c>
      <c r="C86" t="s">
        <v>746</v>
      </c>
      <c r="D86" t="s">
        <v>1179</v>
      </c>
      <c r="E86" t="s">
        <v>747</v>
      </c>
    </row>
    <row r="87" spans="1:5" ht="12.75">
      <c r="A87" t="e">
        <f>B87&amp;" "&amp;CHOOSE(MATCH(sp_Language,{"SU","SV","EN"},0),C87,D87,E87)</f>
        <v>#REF!</v>
      </c>
      <c r="B87" t="s">
        <v>748</v>
      </c>
      <c r="C87" t="s">
        <v>749</v>
      </c>
      <c r="D87" t="s">
        <v>751</v>
      </c>
      <c r="E87" t="s">
        <v>750</v>
      </c>
    </row>
    <row r="88" spans="1:5" ht="12.75">
      <c r="A88" t="e">
        <f>B88&amp;" "&amp;CHOOSE(MATCH(sp_Language,{"SU","SV","EN"},0),C88,D88,E88)</f>
        <v>#REF!</v>
      </c>
      <c r="B88" t="s">
        <v>752</v>
      </c>
      <c r="C88" t="s">
        <v>753</v>
      </c>
      <c r="D88" t="s">
        <v>755</v>
      </c>
      <c r="E88" t="s">
        <v>754</v>
      </c>
    </row>
    <row r="89" spans="1:5" ht="12.75">
      <c r="A89" t="e">
        <f>B89&amp;" "&amp;CHOOSE(MATCH(sp_Language,{"SU","SV","EN"},0),C89,D89,E89)</f>
        <v>#REF!</v>
      </c>
      <c r="B89" t="s">
        <v>756</v>
      </c>
      <c r="C89" t="s">
        <v>757</v>
      </c>
      <c r="D89" t="s">
        <v>758</v>
      </c>
      <c r="E89" t="s">
        <v>1180</v>
      </c>
    </row>
    <row r="90" spans="1:5" ht="12.75">
      <c r="A90" t="e">
        <f>B90&amp;" "&amp;CHOOSE(MATCH(sp_Language,{"SU","SV","EN"},0),C90,D90,E90)</f>
        <v>#REF!</v>
      </c>
      <c r="B90" t="s">
        <v>759</v>
      </c>
      <c r="C90" t="s">
        <v>760</v>
      </c>
      <c r="D90" t="s">
        <v>762</v>
      </c>
      <c r="E90" t="s">
        <v>761</v>
      </c>
    </row>
    <row r="91" spans="1:5" ht="12.75">
      <c r="A91" t="e">
        <f>B91&amp;" "&amp;CHOOSE(MATCH(sp_Language,{"SU","SV","EN"},0),C91,D91,E91)</f>
        <v>#REF!</v>
      </c>
      <c r="B91" t="s">
        <v>763</v>
      </c>
      <c r="C91" t="s">
        <v>764</v>
      </c>
      <c r="D91" t="s">
        <v>766</v>
      </c>
      <c r="E91" t="s">
        <v>765</v>
      </c>
    </row>
    <row r="92" spans="1:5" ht="12.75">
      <c r="A92" t="e">
        <f>B92&amp;" "&amp;CHOOSE(MATCH(sp_Language,{"SU","SV","EN"},0),C92,D92,E92)</f>
        <v>#REF!</v>
      </c>
      <c r="B92" t="s">
        <v>767</v>
      </c>
      <c r="C92" t="s">
        <v>1181</v>
      </c>
      <c r="D92" t="s">
        <v>769</v>
      </c>
      <c r="E92" t="s">
        <v>768</v>
      </c>
    </row>
    <row r="93" spans="1:5" ht="12.75">
      <c r="A93" t="e">
        <f>B93&amp;" "&amp;CHOOSE(MATCH(sp_Language,{"SU","SV","EN"},0),C93,D93,E93)</f>
        <v>#REF!</v>
      </c>
      <c r="B93" t="s">
        <v>770</v>
      </c>
      <c r="C93" t="s">
        <v>771</v>
      </c>
      <c r="D93" t="s">
        <v>773</v>
      </c>
      <c r="E93" t="s">
        <v>772</v>
      </c>
    </row>
    <row r="94" spans="1:5" ht="12.75">
      <c r="A94" t="e">
        <f>B94&amp;" "&amp;CHOOSE(MATCH(sp_Language,{"SU","SV","EN"},0),C94,D94,E94)</f>
        <v>#REF!</v>
      </c>
      <c r="B94" t="s">
        <v>774</v>
      </c>
      <c r="C94" t="s">
        <v>775</v>
      </c>
      <c r="D94" t="s">
        <v>777</v>
      </c>
      <c r="E94" t="s">
        <v>776</v>
      </c>
    </row>
    <row r="95" spans="1:5" ht="12.75">
      <c r="A95" t="e">
        <f>B95&amp;" "&amp;CHOOSE(MATCH(sp_Language,{"SU","SV","EN"},0),C95,D95,E95)</f>
        <v>#REF!</v>
      </c>
      <c r="B95" t="s">
        <v>778</v>
      </c>
      <c r="C95" t="s">
        <v>1182</v>
      </c>
      <c r="D95" t="s">
        <v>780</v>
      </c>
      <c r="E95" t="s">
        <v>779</v>
      </c>
    </row>
    <row r="96" spans="1:5" ht="12.75">
      <c r="A96" t="e">
        <f>B96&amp;" "&amp;CHOOSE(MATCH(sp_Language,{"SU","SV","EN"},0),C96,D96,E96)</f>
        <v>#REF!</v>
      </c>
      <c r="B96" t="s">
        <v>781</v>
      </c>
      <c r="C96" t="s">
        <v>782</v>
      </c>
      <c r="D96" t="s">
        <v>1183</v>
      </c>
      <c r="E96" t="s">
        <v>783</v>
      </c>
    </row>
    <row r="97" spans="1:5" ht="12.75">
      <c r="A97" t="e">
        <f>B97&amp;" "&amp;CHOOSE(MATCH(sp_Language,{"SU","SV","EN"},0),C97,D97,E97)</f>
        <v>#REF!</v>
      </c>
      <c r="B97" t="s">
        <v>163</v>
      </c>
      <c r="C97" t="s">
        <v>164</v>
      </c>
      <c r="D97" t="s">
        <v>1184</v>
      </c>
      <c r="E97" t="s">
        <v>165</v>
      </c>
    </row>
    <row r="98" spans="1:5" ht="12.75">
      <c r="A98" t="e">
        <f>B98&amp;" "&amp;CHOOSE(MATCH(sp_Language,{"SU","SV","EN"},0),C98,D98,E98)</f>
        <v>#REF!</v>
      </c>
      <c r="B98" t="s">
        <v>784</v>
      </c>
      <c r="C98" t="s">
        <v>785</v>
      </c>
      <c r="D98" t="s">
        <v>1185</v>
      </c>
      <c r="E98" t="s">
        <v>1186</v>
      </c>
    </row>
    <row r="99" spans="1:5" ht="12.75">
      <c r="A99" t="e">
        <f>B99&amp;" "&amp;CHOOSE(MATCH(sp_Language,{"SU","SV","EN"},0),C99,D99,E99)</f>
        <v>#REF!</v>
      </c>
      <c r="B99" t="s">
        <v>786</v>
      </c>
      <c r="C99" t="s">
        <v>787</v>
      </c>
      <c r="D99" t="s">
        <v>788</v>
      </c>
      <c r="E99" t="s">
        <v>1187</v>
      </c>
    </row>
    <row r="100" spans="1:5" ht="12.75">
      <c r="A100" t="e">
        <f>B100&amp;" "&amp;CHOOSE(MATCH(sp_Language,{"SU","SV","EN"},0),C100,D100,E100)</f>
        <v>#REF!</v>
      </c>
      <c r="B100" t="s">
        <v>789</v>
      </c>
      <c r="C100" t="s">
        <v>790</v>
      </c>
      <c r="D100" t="s">
        <v>790</v>
      </c>
      <c r="E100" t="s">
        <v>1188</v>
      </c>
    </row>
    <row r="101" spans="1:5" ht="12.75">
      <c r="A101" t="e">
        <f>B101&amp;" "&amp;CHOOSE(MATCH(sp_Language,{"SU","SV","EN"},0),C101,D101,E101)</f>
        <v>#REF!</v>
      </c>
      <c r="B101" t="s">
        <v>791</v>
      </c>
      <c r="C101" t="s">
        <v>792</v>
      </c>
      <c r="D101" t="s">
        <v>793</v>
      </c>
      <c r="E101" t="s">
        <v>1189</v>
      </c>
    </row>
    <row r="102" spans="1:5" ht="12.75">
      <c r="A102" t="e">
        <f>B102&amp;" "&amp;CHOOSE(MATCH(sp_Language,{"SU","SV","EN"},0),C102,D102,E102)</f>
        <v>#REF!</v>
      </c>
      <c r="B102" t="s">
        <v>794</v>
      </c>
      <c r="C102" t="s">
        <v>1190</v>
      </c>
      <c r="D102" t="s">
        <v>1191</v>
      </c>
      <c r="E102" t="s">
        <v>795</v>
      </c>
    </row>
    <row r="103" spans="1:5" ht="12.75">
      <c r="A103" t="e">
        <f>B103&amp;" "&amp;CHOOSE(MATCH(sp_Language,{"SU","SV","EN"},0),C103,D103,E103)</f>
        <v>#REF!</v>
      </c>
      <c r="B103" t="s">
        <v>796</v>
      </c>
      <c r="C103" t="s">
        <v>797</v>
      </c>
      <c r="D103" t="s">
        <v>798</v>
      </c>
      <c r="E103" t="s">
        <v>799</v>
      </c>
    </row>
    <row r="104" spans="1:5" ht="12.75">
      <c r="A104" t="e">
        <f>B104&amp;" "&amp;CHOOSE(MATCH(sp_Language,{"SU","SV","EN"},0),C104,D104,E104)</f>
        <v>#REF!</v>
      </c>
      <c r="B104" t="s">
        <v>802</v>
      </c>
      <c r="C104" t="s">
        <v>803</v>
      </c>
      <c r="D104" t="s">
        <v>805</v>
      </c>
      <c r="E104" t="s">
        <v>804</v>
      </c>
    </row>
    <row r="105" spans="1:5" ht="12.75">
      <c r="A105" t="e">
        <f>B105&amp;" "&amp;CHOOSE(MATCH(sp_Language,{"SU","SV","EN"},0),C105,D105,E105)</f>
        <v>#REF!</v>
      </c>
      <c r="B105" t="s">
        <v>800</v>
      </c>
      <c r="C105" t="s">
        <v>801</v>
      </c>
      <c r="D105" t="s">
        <v>1192</v>
      </c>
      <c r="E105" t="s">
        <v>1193</v>
      </c>
    </row>
    <row r="106" spans="1:5" ht="12.75">
      <c r="A106" t="e">
        <f>B106&amp;" "&amp;CHOOSE(MATCH(sp_Language,{"SU","SV","EN"},0),C106,D106,E106)</f>
        <v>#REF!</v>
      </c>
      <c r="B106" t="s">
        <v>806</v>
      </c>
      <c r="C106" t="s">
        <v>807</v>
      </c>
      <c r="D106" t="s">
        <v>809</v>
      </c>
      <c r="E106" t="s">
        <v>808</v>
      </c>
    </row>
    <row r="107" spans="1:5" ht="12.75">
      <c r="A107" t="e">
        <f>B107&amp;" "&amp;CHOOSE(MATCH(sp_Language,{"SU","SV","EN"},0),C107,D107,E107)</f>
        <v>#REF!</v>
      </c>
      <c r="B107" t="s">
        <v>361</v>
      </c>
      <c r="C107" t="s">
        <v>1194</v>
      </c>
      <c r="D107" t="s">
        <v>1194</v>
      </c>
      <c r="E107" t="s">
        <v>1195</v>
      </c>
    </row>
    <row r="108" spans="1:5" ht="12.75">
      <c r="A108" t="e">
        <f>B108&amp;" "&amp;CHOOSE(MATCH(sp_Language,{"SU","SV","EN"},0),C108,D108,E108)</f>
        <v>#REF!</v>
      </c>
      <c r="B108" t="s">
        <v>810</v>
      </c>
      <c r="C108" t="s">
        <v>811</v>
      </c>
      <c r="D108" t="s">
        <v>813</v>
      </c>
      <c r="E108" t="s">
        <v>812</v>
      </c>
    </row>
    <row r="109" spans="1:5" ht="12.75">
      <c r="A109" t="e">
        <f>B109&amp;" "&amp;CHOOSE(MATCH(sp_Language,{"SU","SV","EN"},0),C109,D109,E109)</f>
        <v>#REF!</v>
      </c>
      <c r="B109" t="s">
        <v>1196</v>
      </c>
      <c r="C109" t="s">
        <v>814</v>
      </c>
      <c r="D109" t="s">
        <v>1197</v>
      </c>
      <c r="E109" t="s">
        <v>1198</v>
      </c>
    </row>
    <row r="110" spans="1:5" ht="12.75">
      <c r="A110" t="e">
        <f>B110&amp;" "&amp;CHOOSE(MATCH(sp_Language,{"SU","SV","EN"},0),C110,D110,E110)</f>
        <v>#REF!</v>
      </c>
      <c r="B110" t="s">
        <v>815</v>
      </c>
      <c r="C110" t="s">
        <v>816</v>
      </c>
      <c r="D110" t="s">
        <v>1199</v>
      </c>
      <c r="E110" t="s">
        <v>817</v>
      </c>
    </row>
    <row r="111" spans="1:5" ht="12.75">
      <c r="A111" t="e">
        <f>B111&amp;" "&amp;CHOOSE(MATCH(sp_Language,{"SU","SV","EN"},0),C111,D111,E111)</f>
        <v>#REF!</v>
      </c>
      <c r="B111" t="s">
        <v>818</v>
      </c>
      <c r="C111" t="s">
        <v>819</v>
      </c>
      <c r="D111" t="s">
        <v>819</v>
      </c>
      <c r="E111" t="s">
        <v>820</v>
      </c>
    </row>
    <row r="112" spans="1:5" ht="12.75">
      <c r="A112" t="e">
        <f>B112&amp;" "&amp;CHOOSE(MATCH(sp_Language,{"SU","SV","EN"},0),C112,D112,E112)</f>
        <v>#REF!</v>
      </c>
      <c r="B112" t="s">
        <v>821</v>
      </c>
      <c r="C112" t="s">
        <v>1200</v>
      </c>
      <c r="D112" t="s">
        <v>1201</v>
      </c>
      <c r="E112" t="s">
        <v>1202</v>
      </c>
    </row>
    <row r="113" spans="1:5" ht="12.75">
      <c r="A113" t="e">
        <f>B113&amp;" "&amp;CHOOSE(MATCH(sp_Language,{"SU","SV","EN"},0),C113,D113,E113)</f>
        <v>#REF!</v>
      </c>
      <c r="B113" t="s">
        <v>64</v>
      </c>
      <c r="C113" t="s">
        <v>65</v>
      </c>
      <c r="D113" t="s">
        <v>67</v>
      </c>
      <c r="E113" t="s">
        <v>66</v>
      </c>
    </row>
    <row r="114" spans="1:5" ht="12.75">
      <c r="A114" t="e">
        <f>B114&amp;" "&amp;CHOOSE(MATCH(sp_Language,{"SU","SV","EN"},0),C114,D114,E114)</f>
        <v>#REF!</v>
      </c>
      <c r="B114" t="s">
        <v>68</v>
      </c>
      <c r="C114" t="s">
        <v>69</v>
      </c>
      <c r="D114" t="s">
        <v>1203</v>
      </c>
      <c r="E114" t="s">
        <v>70</v>
      </c>
    </row>
    <row r="115" spans="1:5" ht="12.75">
      <c r="A115" t="e">
        <f>B115&amp;" "&amp;CHOOSE(MATCH(sp_Language,{"SU","SV","EN"},0),C115,D115,E115)</f>
        <v>#REF!</v>
      </c>
      <c r="B115" t="s">
        <v>71</v>
      </c>
      <c r="C115" t="s">
        <v>1204</v>
      </c>
      <c r="D115" t="s">
        <v>73</v>
      </c>
      <c r="E115" t="s">
        <v>72</v>
      </c>
    </row>
    <row r="116" spans="1:5" ht="12.75">
      <c r="A116" t="e">
        <f>B116&amp;" "&amp;CHOOSE(MATCH(sp_Language,{"SU","SV","EN"},0),C116,D116,E116)</f>
        <v>#REF!</v>
      </c>
      <c r="B116" t="s">
        <v>74</v>
      </c>
      <c r="C116" t="s">
        <v>75</v>
      </c>
      <c r="D116" t="s">
        <v>1205</v>
      </c>
      <c r="E116" t="s">
        <v>76</v>
      </c>
    </row>
    <row r="117" spans="1:5" ht="12.75">
      <c r="A117" t="e">
        <f>B117&amp;" "&amp;CHOOSE(MATCH(sp_Language,{"SU","SV","EN"},0),C117,D117,E117)</f>
        <v>#REF!</v>
      </c>
      <c r="B117" t="s">
        <v>77</v>
      </c>
      <c r="C117" t="s">
        <v>78</v>
      </c>
      <c r="D117" t="s">
        <v>80</v>
      </c>
      <c r="E117" t="s">
        <v>79</v>
      </c>
    </row>
    <row r="118" spans="1:5" ht="12.75">
      <c r="A118" t="e">
        <f>B118&amp;" "&amp;CHOOSE(MATCH(sp_Language,{"SU","SV","EN"},0),C118,D118,E118)</f>
        <v>#REF!</v>
      </c>
      <c r="B118" t="s">
        <v>81</v>
      </c>
      <c r="C118" t="s">
        <v>82</v>
      </c>
      <c r="D118" t="s">
        <v>83</v>
      </c>
      <c r="E118" t="s">
        <v>1206</v>
      </c>
    </row>
    <row r="119" spans="1:5" ht="12.75">
      <c r="A119" t="e">
        <f>B119&amp;" "&amp;CHOOSE(MATCH(sp_Language,{"SU","SV","EN"},0),C119,D119,E119)</f>
        <v>#REF!</v>
      </c>
      <c r="B119" t="s">
        <v>84</v>
      </c>
      <c r="C119" t="s">
        <v>1207</v>
      </c>
      <c r="D119" t="s">
        <v>85</v>
      </c>
      <c r="E119" t="s">
        <v>1208</v>
      </c>
    </row>
    <row r="120" spans="1:5" ht="12.75">
      <c r="A120" t="e">
        <f>B120&amp;" "&amp;CHOOSE(MATCH(sp_Language,{"SU","SV","EN"},0),C120,D120,E120)</f>
        <v>#REF!</v>
      </c>
      <c r="B120" t="s">
        <v>86</v>
      </c>
      <c r="C120" t="s">
        <v>87</v>
      </c>
      <c r="D120" t="s">
        <v>88</v>
      </c>
      <c r="E120" t="s">
        <v>89</v>
      </c>
    </row>
    <row r="121" spans="1:5" ht="12.75">
      <c r="A121" t="e">
        <f>B121&amp;" "&amp;CHOOSE(MATCH(sp_Language,{"SU","SV","EN"},0),C121,D121,E121)</f>
        <v>#REF!</v>
      </c>
      <c r="B121" t="s">
        <v>90</v>
      </c>
      <c r="C121" t="s">
        <v>91</v>
      </c>
      <c r="D121" t="s">
        <v>92</v>
      </c>
      <c r="E121" t="s">
        <v>93</v>
      </c>
    </row>
    <row r="122" spans="1:5" ht="12.75">
      <c r="A122" t="e">
        <f>B122&amp;" "&amp;CHOOSE(MATCH(sp_Language,{"SU","SV","EN"},0),C122,D122,E122)</f>
        <v>#REF!</v>
      </c>
      <c r="B122" t="s">
        <v>94</v>
      </c>
      <c r="C122" t="s">
        <v>95</v>
      </c>
      <c r="D122" t="s">
        <v>96</v>
      </c>
      <c r="E122" t="s">
        <v>97</v>
      </c>
    </row>
    <row r="123" spans="1:5" ht="12.75">
      <c r="A123" t="e">
        <f>B123&amp;" "&amp;CHOOSE(MATCH(sp_Language,{"SU","SV","EN"},0),C123,D123,E123)</f>
        <v>#REF!</v>
      </c>
      <c r="B123" t="s">
        <v>98</v>
      </c>
      <c r="C123" t="s">
        <v>99</v>
      </c>
      <c r="D123" t="s">
        <v>100</v>
      </c>
      <c r="E123" t="s">
        <v>101</v>
      </c>
    </row>
    <row r="124" spans="1:5" ht="12.75">
      <c r="A124" t="e">
        <f>B124&amp;" "&amp;CHOOSE(MATCH(sp_Language,{"SU","SV","EN"},0),C124,D124,E124)</f>
        <v>#REF!</v>
      </c>
      <c r="B124" t="s">
        <v>102</v>
      </c>
      <c r="C124" t="s">
        <v>103</v>
      </c>
      <c r="D124" t="s">
        <v>104</v>
      </c>
      <c r="E124" t="s">
        <v>105</v>
      </c>
    </row>
    <row r="125" spans="1:5" ht="12.75">
      <c r="A125" t="e">
        <f>B125&amp;" "&amp;CHOOSE(MATCH(sp_Language,{"SU","SV","EN"},0),C125,D125,E125)</f>
        <v>#REF!</v>
      </c>
      <c r="B125" t="s">
        <v>321</v>
      </c>
      <c r="C125" t="s">
        <v>166</v>
      </c>
      <c r="D125" t="s">
        <v>167</v>
      </c>
      <c r="E125" t="s">
        <v>168</v>
      </c>
    </row>
    <row r="126" spans="1:5" ht="12.75">
      <c r="A126" t="e">
        <f>B126&amp;" "&amp;CHOOSE(MATCH(sp_Language,{"SU","SV","EN"},0),C126,D126,E126)</f>
        <v>#REF!</v>
      </c>
      <c r="B126" t="s">
        <v>1209</v>
      </c>
      <c r="C126" t="s">
        <v>171</v>
      </c>
      <c r="D126" t="s">
        <v>173</v>
      </c>
      <c r="E126" t="s">
        <v>172</v>
      </c>
    </row>
    <row r="127" spans="1:5" ht="12.75">
      <c r="A127" t="e">
        <f>B127&amp;" "&amp;CHOOSE(MATCH(sp_Language,{"SU","SV","EN"},0),C127,D127,E127)</f>
        <v>#REF!</v>
      </c>
      <c r="B127" t="s">
        <v>528</v>
      </c>
      <c r="C127" t="s">
        <v>106</v>
      </c>
      <c r="D127" t="s">
        <v>1210</v>
      </c>
      <c r="E127" t="s">
        <v>107</v>
      </c>
    </row>
    <row r="128" spans="1:5" ht="12.75">
      <c r="A128" t="e">
        <f>B128&amp;" "&amp;CHOOSE(MATCH(sp_Language,{"SU","SV","EN"},0),C128,D128,E128)</f>
        <v>#REF!</v>
      </c>
      <c r="B128" t="s">
        <v>108</v>
      </c>
      <c r="C128" t="s">
        <v>109</v>
      </c>
      <c r="D128" t="s">
        <v>111</v>
      </c>
      <c r="E128" t="s">
        <v>110</v>
      </c>
    </row>
    <row r="129" spans="1:5" ht="12.75">
      <c r="A129" t="e">
        <f>B129&amp;" "&amp;CHOOSE(MATCH(sp_Language,{"SU","SV","EN"},0),C129,D129,E129)</f>
        <v>#REF!</v>
      </c>
      <c r="B129" t="s">
        <v>112</v>
      </c>
      <c r="C129" t="s">
        <v>113</v>
      </c>
      <c r="D129" t="s">
        <v>114</v>
      </c>
      <c r="E129" t="s">
        <v>1211</v>
      </c>
    </row>
    <row r="130" spans="1:5" ht="12.75">
      <c r="A130" t="e">
        <f>B130&amp;" "&amp;CHOOSE(MATCH(sp_Language,{"SU","SV","EN"},0),C130,D130,E130)</f>
        <v>#REF!</v>
      </c>
      <c r="B130" t="s">
        <v>115</v>
      </c>
      <c r="C130" t="s">
        <v>116</v>
      </c>
      <c r="D130" t="s">
        <v>118</v>
      </c>
      <c r="E130" t="s">
        <v>117</v>
      </c>
    </row>
    <row r="131" spans="1:5" ht="12.75">
      <c r="A131" t="e">
        <f>B131&amp;" "&amp;CHOOSE(MATCH(sp_Language,{"SU","SV","EN"},0),C131,D131,E131)</f>
        <v>#REF!</v>
      </c>
      <c r="B131" t="s">
        <v>119</v>
      </c>
      <c r="C131" t="s">
        <v>120</v>
      </c>
      <c r="D131" t="s">
        <v>122</v>
      </c>
      <c r="E131" t="s">
        <v>121</v>
      </c>
    </row>
    <row r="132" spans="1:5" ht="12.75">
      <c r="A132" t="e">
        <f>B132&amp;" "&amp;CHOOSE(MATCH(sp_Language,{"SU","SV","EN"},0),C132,D132,E132)</f>
        <v>#REF!</v>
      </c>
      <c r="B132" t="s">
        <v>1212</v>
      </c>
      <c r="C132" t="s">
        <v>123</v>
      </c>
      <c r="D132" t="s">
        <v>1213</v>
      </c>
      <c r="E132" t="s">
        <v>124</v>
      </c>
    </row>
    <row r="133" spans="1:5" ht="12.75">
      <c r="A133" t="e">
        <f>B133&amp;" "&amp;CHOOSE(MATCH(sp_Language,{"SU","SV","EN"},0),C133,D133,E133)</f>
        <v>#REF!</v>
      </c>
      <c r="B133" t="s">
        <v>125</v>
      </c>
      <c r="C133" t="s">
        <v>249</v>
      </c>
      <c r="D133" t="s">
        <v>251</v>
      </c>
      <c r="E133" t="s">
        <v>250</v>
      </c>
    </row>
    <row r="134" spans="1:5" ht="12.75">
      <c r="A134" t="e">
        <f>B134&amp;" "&amp;CHOOSE(MATCH(sp_Language,{"SU","SV","EN"},0),C134,D134,E134)</f>
        <v>#REF!</v>
      </c>
      <c r="B134" t="s">
        <v>252</v>
      </c>
      <c r="C134" t="s">
        <v>253</v>
      </c>
      <c r="D134" t="s">
        <v>255</v>
      </c>
      <c r="E134" t="s">
        <v>254</v>
      </c>
    </row>
    <row r="135" spans="1:5" ht="12.75">
      <c r="A135" t="e">
        <f>B135&amp;" "&amp;CHOOSE(MATCH(sp_Language,{"SU","SV","EN"},0),C135,D135,E135)</f>
        <v>#REF!</v>
      </c>
      <c r="B135" t="s">
        <v>256</v>
      </c>
      <c r="C135" t="s">
        <v>1214</v>
      </c>
      <c r="D135" t="s">
        <v>479</v>
      </c>
      <c r="E135" t="s">
        <v>1215</v>
      </c>
    </row>
    <row r="136" spans="1:5" ht="12.75">
      <c r="A136" t="e">
        <f>B136&amp;" "&amp;CHOOSE(MATCH(sp_Language,{"SU","SV","EN"},0),C136,D136,E136)</f>
        <v>#REF!</v>
      </c>
      <c r="B136" t="s">
        <v>480</v>
      </c>
      <c r="C136" t="s">
        <v>481</v>
      </c>
      <c r="D136" t="s">
        <v>482</v>
      </c>
      <c r="E136" t="s">
        <v>1216</v>
      </c>
    </row>
    <row r="137" spans="1:5" ht="12.75">
      <c r="A137" t="e">
        <f>B137&amp;" "&amp;CHOOSE(MATCH(sp_Language,{"SU","SV","EN"},0),C137,D137,E137)</f>
        <v>#REF!</v>
      </c>
      <c r="B137" t="s">
        <v>483</v>
      </c>
      <c r="C137" t="s">
        <v>1217</v>
      </c>
      <c r="D137" t="s">
        <v>485</v>
      </c>
      <c r="E137" t="s">
        <v>484</v>
      </c>
    </row>
    <row r="138" spans="1:5" ht="12.75">
      <c r="A138" t="e">
        <f>B138&amp;" "&amp;CHOOSE(MATCH(sp_Language,{"SU","SV","EN"},0),C138,D138,E138)</f>
        <v>#REF!</v>
      </c>
      <c r="B138" t="s">
        <v>328</v>
      </c>
      <c r="C138" t="s">
        <v>1218</v>
      </c>
      <c r="D138" t="s">
        <v>1219</v>
      </c>
      <c r="E138" t="s">
        <v>329</v>
      </c>
    </row>
    <row r="139" spans="1:5" ht="12.75">
      <c r="A139" t="e">
        <f>B139&amp;" "&amp;CHOOSE(MATCH(sp_Language,{"SU","SV","EN"},0),C139,D139,E139)</f>
        <v>#REF!</v>
      </c>
      <c r="B139" t="s">
        <v>1220</v>
      </c>
      <c r="C139" t="s">
        <v>1221</v>
      </c>
      <c r="D139" t="s">
        <v>1222</v>
      </c>
      <c r="E139" t="s">
        <v>1223</v>
      </c>
    </row>
    <row r="140" spans="1:5" ht="12.75">
      <c r="A140" t="e">
        <f>B140&amp;" "&amp;CHOOSE(MATCH(sp_Language,{"SU","SV","EN"},0),C140,D140,E140)</f>
        <v>#REF!</v>
      </c>
      <c r="B140" t="s">
        <v>486</v>
      </c>
      <c r="C140" t="s">
        <v>1224</v>
      </c>
      <c r="D140" t="s">
        <v>1225</v>
      </c>
      <c r="E140" t="s">
        <v>1226</v>
      </c>
    </row>
    <row r="141" spans="1:5" ht="12.75">
      <c r="A141" t="e">
        <f>B141&amp;" "&amp;CHOOSE(MATCH(sp_Language,{"SU","SV","EN"},0),C141,D141,E141)</f>
        <v>#REF!</v>
      </c>
      <c r="B141" t="s">
        <v>487</v>
      </c>
      <c r="C141" t="s">
        <v>1227</v>
      </c>
      <c r="D141" t="s">
        <v>489</v>
      </c>
      <c r="E141" t="s">
        <v>488</v>
      </c>
    </row>
    <row r="142" spans="1:5" ht="12.75">
      <c r="A142" t="e">
        <f>B142&amp;" "&amp;CHOOSE(MATCH(sp_Language,{"SU","SV","EN"},0),C142,D142,E142)</f>
        <v>#REF!</v>
      </c>
      <c r="B142" t="s">
        <v>490</v>
      </c>
      <c r="C142" t="s">
        <v>491</v>
      </c>
      <c r="D142" t="s">
        <v>492</v>
      </c>
      <c r="E142" t="s">
        <v>493</v>
      </c>
    </row>
    <row r="143" spans="1:5" ht="12.75">
      <c r="A143" t="e">
        <f>B143&amp;" "&amp;CHOOSE(MATCH(sp_Language,{"SU","SV","EN"},0),C143,D143,E143)</f>
        <v>#REF!</v>
      </c>
      <c r="B143" t="s">
        <v>494</v>
      </c>
      <c r="C143" t="s">
        <v>495</v>
      </c>
      <c r="D143" t="s">
        <v>496</v>
      </c>
      <c r="E143" t="s">
        <v>497</v>
      </c>
    </row>
    <row r="144" spans="1:5" ht="12.75">
      <c r="A144" t="e">
        <f>B144&amp;" "&amp;CHOOSE(MATCH(sp_Language,{"SU","SV","EN"},0),C144,D144,E144)</f>
        <v>#REF!</v>
      </c>
      <c r="B144" t="s">
        <v>498</v>
      </c>
      <c r="C144" t="s">
        <v>499</v>
      </c>
      <c r="D144" t="s">
        <v>500</v>
      </c>
      <c r="E144" t="s">
        <v>501</v>
      </c>
    </row>
    <row r="145" spans="1:5" ht="12.75">
      <c r="A145" t="e">
        <f>B145&amp;" "&amp;CHOOSE(MATCH(sp_Language,{"SU","SV","EN"},0),C145,D145,E145)</f>
        <v>#REF!</v>
      </c>
      <c r="B145" t="s">
        <v>330</v>
      </c>
      <c r="C145" t="s">
        <v>1228</v>
      </c>
      <c r="D145" t="s">
        <v>1229</v>
      </c>
      <c r="E145" t="s">
        <v>1230</v>
      </c>
    </row>
    <row r="146" spans="1:5" ht="12.75">
      <c r="A146" t="e">
        <f>B146&amp;" "&amp;CHOOSE(MATCH(sp_Language,{"SU","SV","EN"},0),C146,D146,E146)</f>
        <v>#REF!</v>
      </c>
      <c r="B146" t="s">
        <v>502</v>
      </c>
      <c r="C146" t="s">
        <v>503</v>
      </c>
      <c r="D146" t="s">
        <v>504</v>
      </c>
      <c r="E146" t="s">
        <v>505</v>
      </c>
    </row>
    <row r="147" spans="1:5" ht="12.75">
      <c r="A147" t="e">
        <f>B147&amp;" "&amp;CHOOSE(MATCH(sp_Language,{"SU","SV","EN"},0),C147,D147,E147)</f>
        <v>#REF!</v>
      </c>
      <c r="B147" t="s">
        <v>506</v>
      </c>
      <c r="C147" t="s">
        <v>507</v>
      </c>
      <c r="D147" t="s">
        <v>559</v>
      </c>
      <c r="E147" t="s">
        <v>560</v>
      </c>
    </row>
    <row r="148" spans="1:5" ht="12.75">
      <c r="A148" t="e">
        <f>B148&amp;" "&amp;CHOOSE(MATCH(sp_Language,{"SU","SV","EN"},0),C148,D148,E148)</f>
        <v>#REF!</v>
      </c>
      <c r="B148" t="s">
        <v>561</v>
      </c>
      <c r="C148" t="s">
        <v>562</v>
      </c>
      <c r="D148" t="s">
        <v>563</v>
      </c>
      <c r="E148" t="s">
        <v>564</v>
      </c>
    </row>
    <row r="149" spans="1:5" ht="12.75">
      <c r="A149" t="e">
        <f>B149&amp;" "&amp;CHOOSE(MATCH(sp_Language,{"SU","SV","EN"},0),C149,D149,E149)</f>
        <v>#REF!</v>
      </c>
      <c r="B149" t="s">
        <v>322</v>
      </c>
      <c r="C149" t="s">
        <v>1231</v>
      </c>
      <c r="D149" t="s">
        <v>1232</v>
      </c>
      <c r="E149" t="s">
        <v>1233</v>
      </c>
    </row>
    <row r="150" spans="1:5" ht="12.75">
      <c r="A150" t="e">
        <f>B150&amp;" "&amp;CHOOSE(MATCH(sp_Language,{"SU","SV","EN"},0),C150,D150,E150)</f>
        <v>#REF!</v>
      </c>
      <c r="B150" t="s">
        <v>565</v>
      </c>
      <c r="C150" t="s">
        <v>566</v>
      </c>
      <c r="D150" t="s">
        <v>567</v>
      </c>
      <c r="E150" t="s">
        <v>1234</v>
      </c>
    </row>
    <row r="151" spans="1:5" ht="12.75">
      <c r="A151" t="e">
        <f>B151&amp;" "&amp;CHOOSE(MATCH(sp_Language,{"SU","SV","EN"},0),C151,D151,E151)</f>
        <v>#REF!</v>
      </c>
      <c r="B151" t="s">
        <v>568</v>
      </c>
      <c r="C151" t="s">
        <v>569</v>
      </c>
      <c r="D151" t="s">
        <v>571</v>
      </c>
      <c r="E151" t="s">
        <v>570</v>
      </c>
    </row>
    <row r="152" spans="1:5" ht="12.75">
      <c r="A152" t="e">
        <f>B152&amp;" "&amp;CHOOSE(MATCH(sp_Language,{"SU","SV","EN"},0),C152,D152,E152)</f>
        <v>#REF!</v>
      </c>
      <c r="B152" t="s">
        <v>572</v>
      </c>
      <c r="C152" t="s">
        <v>1235</v>
      </c>
      <c r="D152" t="s">
        <v>1236</v>
      </c>
      <c r="E152" t="s">
        <v>573</v>
      </c>
    </row>
    <row r="153" spans="1:5" ht="12.75">
      <c r="A153" t="e">
        <f>B153&amp;" "&amp;CHOOSE(MATCH(sp_Language,{"SU","SV","EN"},0),C153,D153,E153)</f>
        <v>#REF!</v>
      </c>
      <c r="B153" t="s">
        <v>574</v>
      </c>
      <c r="C153" t="s">
        <v>1237</v>
      </c>
      <c r="D153" t="s">
        <v>575</v>
      </c>
      <c r="E153" t="s">
        <v>1238</v>
      </c>
    </row>
    <row r="154" spans="1:5" ht="12.75">
      <c r="A154" t="e">
        <f>B154&amp;" "&amp;CHOOSE(MATCH(sp_Language,{"SU","SV","EN"},0),C154,D154,E154)</f>
        <v>#REF!</v>
      </c>
      <c r="B154" t="s">
        <v>576</v>
      </c>
      <c r="C154" t="s">
        <v>1239</v>
      </c>
      <c r="D154" t="s">
        <v>1240</v>
      </c>
      <c r="E154" t="s">
        <v>577</v>
      </c>
    </row>
    <row r="155" spans="1:5" ht="12.75">
      <c r="A155" t="e">
        <f>B155&amp;" "&amp;CHOOSE(MATCH(sp_Language,{"SU","SV","EN"},0),C155,D155,E155)</f>
        <v>#REF!</v>
      </c>
      <c r="B155" t="s">
        <v>578</v>
      </c>
      <c r="C155" t="s">
        <v>579</v>
      </c>
      <c r="D155" t="s">
        <v>581</v>
      </c>
      <c r="E155" t="s">
        <v>580</v>
      </c>
    </row>
    <row r="156" spans="1:5" ht="12.75">
      <c r="A156" t="e">
        <f>B156&amp;" "&amp;CHOOSE(MATCH(sp_Language,{"SU","SV","EN"},0),C156,D156,E156)</f>
        <v>#REF!</v>
      </c>
      <c r="B156" t="s">
        <v>1241</v>
      </c>
      <c r="C156" t="s">
        <v>1242</v>
      </c>
      <c r="D156" t="s">
        <v>1243</v>
      </c>
      <c r="E156" t="s">
        <v>1244</v>
      </c>
    </row>
    <row r="157" spans="1:5" ht="12.75">
      <c r="A157" t="e">
        <f>B157&amp;" "&amp;CHOOSE(MATCH(sp_Language,{"SU","SV","EN"},0),C157,D157,E157)</f>
        <v>#REF!</v>
      </c>
      <c r="B157" t="s">
        <v>582</v>
      </c>
      <c r="C157" t="s">
        <v>583</v>
      </c>
      <c r="D157" t="s">
        <v>1245</v>
      </c>
      <c r="E157" t="s">
        <v>584</v>
      </c>
    </row>
    <row r="158" spans="1:5" ht="12.75">
      <c r="A158" t="e">
        <f>B158&amp;" "&amp;CHOOSE(MATCH(sp_Language,{"SU","SV","EN"},0),C158,D158,E158)</f>
        <v>#REF!</v>
      </c>
      <c r="B158" t="s">
        <v>585</v>
      </c>
      <c r="C158" t="s">
        <v>586</v>
      </c>
      <c r="D158" t="s">
        <v>588</v>
      </c>
      <c r="E158" t="s">
        <v>587</v>
      </c>
    </row>
    <row r="159" spans="1:5" ht="12.75">
      <c r="A159" t="e">
        <f>B159&amp;" "&amp;CHOOSE(MATCH(sp_Language,{"SU","SV","EN"},0),C159,D159,E159)</f>
        <v>#REF!</v>
      </c>
      <c r="B159" t="s">
        <v>1246</v>
      </c>
      <c r="C159" t="s">
        <v>1247</v>
      </c>
      <c r="D159" t="s">
        <v>1247</v>
      </c>
      <c r="E159" t="s">
        <v>1248</v>
      </c>
    </row>
    <row r="160" spans="1:5" ht="12.75">
      <c r="A160" t="e">
        <f>B160&amp;" "&amp;CHOOSE(MATCH(sp_Language,{"SU","SV","EN"},0),C160,D160,E160)</f>
        <v>#REF!</v>
      </c>
      <c r="B160" t="s">
        <v>589</v>
      </c>
      <c r="C160" t="s">
        <v>590</v>
      </c>
      <c r="D160" t="s">
        <v>1249</v>
      </c>
      <c r="E160" t="s">
        <v>591</v>
      </c>
    </row>
    <row r="161" spans="1:5" ht="12.75">
      <c r="A161" t="e">
        <f>B161&amp;" "&amp;CHOOSE(MATCH(sp_Language,{"SU","SV","EN"},0),C161,D161,E161)</f>
        <v>#REF!</v>
      </c>
      <c r="B161" t="s">
        <v>596</v>
      </c>
      <c r="C161" t="s">
        <v>1250</v>
      </c>
      <c r="D161" t="s">
        <v>169</v>
      </c>
      <c r="E161" t="s">
        <v>170</v>
      </c>
    </row>
    <row r="162" spans="1:5" ht="12.75">
      <c r="A162" t="e">
        <f>B162&amp;" "&amp;CHOOSE(MATCH(sp_Language,{"SU","SV","EN"},0),C162,D162,E162)</f>
        <v>#REF!</v>
      </c>
      <c r="B162" t="s">
        <v>592</v>
      </c>
      <c r="C162" t="s">
        <v>593</v>
      </c>
      <c r="D162" t="s">
        <v>595</v>
      </c>
      <c r="E162" t="s">
        <v>594</v>
      </c>
    </row>
    <row r="163" spans="1:5" ht="12.75">
      <c r="A163" t="e">
        <f>B163&amp;" "&amp;CHOOSE(MATCH(sp_Language,{"SU","SV","EN"},0),C163,D163,E163)</f>
        <v>#REF!</v>
      </c>
      <c r="B163" t="s">
        <v>597</v>
      </c>
      <c r="C163" t="s">
        <v>1251</v>
      </c>
      <c r="D163" t="s">
        <v>1252</v>
      </c>
      <c r="E163" t="s">
        <v>598</v>
      </c>
    </row>
    <row r="164" spans="1:5" ht="12.75">
      <c r="A164" t="e">
        <f>B164&amp;" "&amp;CHOOSE(MATCH(sp_Language,{"SU","SV","EN"},0),C164,D164,E164)</f>
        <v>#REF!</v>
      </c>
      <c r="B164" t="s">
        <v>599</v>
      </c>
      <c r="C164" t="s">
        <v>600</v>
      </c>
      <c r="D164" t="s">
        <v>1253</v>
      </c>
      <c r="E164" t="s">
        <v>601</v>
      </c>
    </row>
    <row r="165" spans="1:5" ht="12.75">
      <c r="A165" t="e">
        <f>B165&amp;" "&amp;CHOOSE(MATCH(sp_Language,{"SU","SV","EN"},0),C165,D165,E165)</f>
        <v>#REF!</v>
      </c>
      <c r="B165" t="s">
        <v>602</v>
      </c>
      <c r="C165" t="s">
        <v>1254</v>
      </c>
      <c r="D165" t="s">
        <v>1255</v>
      </c>
      <c r="E165" t="s">
        <v>603</v>
      </c>
    </row>
    <row r="166" spans="1:5" ht="12.75">
      <c r="A166" t="e">
        <f>B166&amp;" "&amp;CHOOSE(MATCH(sp_Language,{"SU","SV","EN"},0),C166,D166,E166)</f>
        <v>#REF!</v>
      </c>
      <c r="B166" t="s">
        <v>604</v>
      </c>
      <c r="C166" t="s">
        <v>1256</v>
      </c>
      <c r="D166" t="s">
        <v>1257</v>
      </c>
      <c r="E166" t="s">
        <v>1258</v>
      </c>
    </row>
    <row r="167" spans="1:5" ht="12.75">
      <c r="A167" t="e">
        <f>B167&amp;" "&amp;CHOOSE(MATCH(sp_Language,{"SU","SV","EN"},0),C167,D167,E167)</f>
        <v>#REF!</v>
      </c>
      <c r="B167" t="s">
        <v>635</v>
      </c>
      <c r="C167" t="s">
        <v>636</v>
      </c>
      <c r="D167" t="s">
        <v>637</v>
      </c>
      <c r="E167" t="s">
        <v>638</v>
      </c>
    </row>
    <row r="168" spans="1:5" ht="12.75">
      <c r="A168" t="e">
        <f>B168&amp;" "&amp;CHOOSE(MATCH(sp_Language,{"SU","SV","EN"},0),C168,D168,E168)</f>
        <v>#REF!</v>
      </c>
      <c r="B168" t="s">
        <v>639</v>
      </c>
      <c r="C168" t="s">
        <v>640</v>
      </c>
      <c r="D168" t="s">
        <v>1259</v>
      </c>
      <c r="E168" t="s">
        <v>641</v>
      </c>
    </row>
    <row r="169" spans="1:5" ht="12.75">
      <c r="A169" t="e">
        <f>B169&amp;" "&amp;CHOOSE(MATCH(sp_Language,{"SU","SV","EN"},0),C169,D169,E169)</f>
        <v>#REF!</v>
      </c>
      <c r="B169" t="s">
        <v>1260</v>
      </c>
      <c r="C169" t="s">
        <v>642</v>
      </c>
      <c r="D169" t="s">
        <v>1261</v>
      </c>
      <c r="E169" t="s">
        <v>643</v>
      </c>
    </row>
    <row r="170" spans="1:5" ht="12.75">
      <c r="A170" t="e">
        <f>B170&amp;" "&amp;CHOOSE(MATCH(sp_Language,{"SU","SV","EN"},0),C170,D170,E170)</f>
        <v>#REF!</v>
      </c>
      <c r="B170" t="s">
        <v>1262</v>
      </c>
      <c r="C170" t="s">
        <v>644</v>
      </c>
      <c r="D170" t="s">
        <v>1263</v>
      </c>
      <c r="E170" t="s">
        <v>645</v>
      </c>
    </row>
    <row r="171" spans="1:5" ht="12.75">
      <c r="A171" t="e">
        <f>B171&amp;" "&amp;CHOOSE(MATCH(sp_Language,{"SU","SV","EN"},0),C171,D171,E171)</f>
        <v>#REF!</v>
      </c>
      <c r="B171" t="s">
        <v>174</v>
      </c>
      <c r="C171" t="s">
        <v>952</v>
      </c>
      <c r="D171" t="s">
        <v>953</v>
      </c>
      <c r="E171" t="s">
        <v>954</v>
      </c>
    </row>
    <row r="172" spans="1:5" ht="12.75">
      <c r="A172" t="e">
        <f>B172&amp;" "&amp;CHOOSE(MATCH(sp_Language,{"SU","SV","EN"},0),C172,D172,E172)</f>
        <v>#REF!</v>
      </c>
      <c r="B172" t="s">
        <v>646</v>
      </c>
      <c r="C172" t="s">
        <v>955</v>
      </c>
      <c r="D172" t="s">
        <v>956</v>
      </c>
      <c r="E172" t="s">
        <v>957</v>
      </c>
    </row>
    <row r="173" spans="1:5" ht="12.75">
      <c r="A173" t="e">
        <f>B173&amp;" "&amp;CHOOSE(MATCH(sp_Language,{"SU","SV","EN"},0),C173,D173,E173)</f>
        <v>#REF!</v>
      </c>
      <c r="B173" t="s">
        <v>958</v>
      </c>
      <c r="C173" t="s">
        <v>959</v>
      </c>
      <c r="D173" t="s">
        <v>960</v>
      </c>
      <c r="E173" t="s">
        <v>961</v>
      </c>
    </row>
    <row r="174" spans="1:5" ht="12.75">
      <c r="A174" t="e">
        <f>B174&amp;" "&amp;CHOOSE(MATCH(sp_Language,{"SU","SV","EN"},0),C174,D174,E174)</f>
        <v>#REF!</v>
      </c>
      <c r="B174" t="s">
        <v>962</v>
      </c>
      <c r="C174" t="s">
        <v>963</v>
      </c>
      <c r="D174" t="s">
        <v>964</v>
      </c>
      <c r="E174" t="s">
        <v>965</v>
      </c>
    </row>
    <row r="175" spans="1:5" ht="12.75">
      <c r="A175" t="e">
        <f>B175&amp;" "&amp;CHOOSE(MATCH(sp_Language,{"SU","SV","EN"},0),C175,D175,E175)</f>
        <v>#REF!</v>
      </c>
      <c r="B175" t="s">
        <v>966</v>
      </c>
      <c r="C175" t="s">
        <v>967</v>
      </c>
      <c r="D175" t="s">
        <v>968</v>
      </c>
      <c r="E175" t="s">
        <v>969</v>
      </c>
    </row>
    <row r="176" spans="1:5" ht="12.75">
      <c r="A176" t="e">
        <f>B176&amp;" "&amp;CHOOSE(MATCH(sp_Language,{"SU","SV","EN"},0),C176,D176,E176)</f>
        <v>#REF!</v>
      </c>
      <c r="B176" t="s">
        <v>970</v>
      </c>
      <c r="C176" t="s">
        <v>971</v>
      </c>
      <c r="D176" t="s">
        <v>972</v>
      </c>
      <c r="E176" t="s">
        <v>973</v>
      </c>
    </row>
    <row r="177" spans="1:5" ht="12.75">
      <c r="A177" t="e">
        <f>B177&amp;" "&amp;CHOOSE(MATCH(sp_Language,{"SU","SV","EN"},0),C177,D177,E177)</f>
        <v>#REF!</v>
      </c>
      <c r="B177" t="s">
        <v>974</v>
      </c>
      <c r="C177" t="s">
        <v>975</v>
      </c>
      <c r="D177" t="s">
        <v>976</v>
      </c>
      <c r="E177" t="s">
        <v>689</v>
      </c>
    </row>
    <row r="178" spans="1:5" ht="12.75">
      <c r="A178" t="e">
        <f>B178&amp;" "&amp;CHOOSE(MATCH(sp_Language,{"SU","SV","EN"},0),C178,D178,E178)</f>
        <v>#REF!</v>
      </c>
      <c r="B178" t="s">
        <v>690</v>
      </c>
      <c r="C178" t="s">
        <v>691</v>
      </c>
      <c r="D178" t="s">
        <v>692</v>
      </c>
      <c r="E178" t="s">
        <v>693</v>
      </c>
    </row>
    <row r="179" spans="1:5" ht="12.75">
      <c r="A179" t="e">
        <f>B179&amp;" "&amp;CHOOSE(MATCH(sp_Language,{"SU","SV","EN"},0),C179,D179,E179)</f>
        <v>#REF!</v>
      </c>
      <c r="B179" t="s">
        <v>694</v>
      </c>
      <c r="C179" t="s">
        <v>695</v>
      </c>
      <c r="D179" t="s">
        <v>696</v>
      </c>
      <c r="E179" t="s">
        <v>697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P31"/>
  <sheetViews>
    <sheetView zoomScalePageLayoutView="0" workbookViewId="0" topLeftCell="A1">
      <selection activeCell="D8" sqref="D8:D9"/>
    </sheetView>
  </sheetViews>
  <sheetFormatPr defaultColWidth="9.140625" defaultRowHeight="12.75"/>
  <cols>
    <col min="1" max="1" width="16.8515625" style="6" bestFit="1" customWidth="1"/>
    <col min="2" max="2" width="15.421875" style="6" bestFit="1" customWidth="1"/>
    <col min="3" max="3" width="15.421875" style="6" customWidth="1"/>
    <col min="4" max="4" width="15.00390625" style="6" bestFit="1" customWidth="1"/>
    <col min="5" max="5" width="10.57421875" style="6" bestFit="1" customWidth="1"/>
  </cols>
  <sheetData>
    <row r="1" spans="1:5" ht="12.75">
      <c r="A1" s="5" t="s">
        <v>710</v>
      </c>
      <c r="B1" s="5" t="s">
        <v>711</v>
      </c>
      <c r="C1" s="5" t="s">
        <v>274</v>
      </c>
      <c r="D1" s="5" t="s">
        <v>273</v>
      </c>
      <c r="E1" s="5" t="s">
        <v>180</v>
      </c>
    </row>
    <row r="2" spans="1:5" ht="12.75">
      <c r="A2" s="5">
        <v>201</v>
      </c>
      <c r="B2" s="122" t="s">
        <v>1081</v>
      </c>
      <c r="C2" s="122">
        <v>1</v>
      </c>
      <c r="D2" s="122">
        <v>1</v>
      </c>
      <c r="E2" s="122">
        <v>0</v>
      </c>
    </row>
    <row r="3" spans="1:16" ht="12.75">
      <c r="A3" s="33">
        <v>201</v>
      </c>
      <c r="B3" s="204" t="s">
        <v>1634</v>
      </c>
      <c r="C3" s="6">
        <v>3</v>
      </c>
      <c r="D3" s="6">
        <v>1</v>
      </c>
      <c r="E3" s="6">
        <v>0</v>
      </c>
      <c r="H3" s="82"/>
      <c r="I3" s="6"/>
      <c r="J3" s="6"/>
      <c r="K3" s="6"/>
      <c r="L3" s="6"/>
      <c r="M3" s="6"/>
      <c r="N3" s="6"/>
      <c r="O3" s="6"/>
      <c r="P3" s="6"/>
    </row>
    <row r="4" spans="1:16" ht="12.75">
      <c r="A4" s="83">
        <v>201</v>
      </c>
      <c r="B4" s="204" t="s">
        <v>1635</v>
      </c>
      <c r="C4" s="6">
        <v>3</v>
      </c>
      <c r="D4" s="6">
        <v>1</v>
      </c>
      <c r="E4" s="6">
        <v>0</v>
      </c>
      <c r="G4" s="83"/>
      <c r="H4" s="82"/>
      <c r="I4" s="32"/>
      <c r="J4" s="32"/>
      <c r="K4" s="32"/>
      <c r="L4" s="32"/>
      <c r="M4" s="32"/>
      <c r="N4" s="32"/>
      <c r="O4" s="32"/>
      <c r="P4" s="32"/>
    </row>
    <row r="5" spans="1:16" ht="12.75">
      <c r="A5" s="33">
        <v>201</v>
      </c>
      <c r="B5" s="204" t="s">
        <v>1636</v>
      </c>
      <c r="C5" s="6">
        <v>3</v>
      </c>
      <c r="D5" s="6">
        <v>1</v>
      </c>
      <c r="E5" s="6">
        <v>0</v>
      </c>
      <c r="F5" s="32"/>
      <c r="G5" s="33"/>
      <c r="H5" s="6"/>
      <c r="I5" s="6"/>
      <c r="J5" s="6"/>
      <c r="K5" s="6"/>
      <c r="L5" s="6"/>
      <c r="M5" s="6"/>
      <c r="N5" s="6"/>
      <c r="O5" s="6"/>
      <c r="P5" s="6"/>
    </row>
    <row r="6" spans="1:16" ht="12.75">
      <c r="A6" s="33">
        <v>201</v>
      </c>
      <c r="B6" s="204" t="s">
        <v>1637</v>
      </c>
      <c r="C6" s="6">
        <v>3</v>
      </c>
      <c r="D6" s="6">
        <v>1</v>
      </c>
      <c r="E6" s="6">
        <v>0</v>
      </c>
      <c r="F6" s="32"/>
      <c r="G6" s="33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33">
        <v>201</v>
      </c>
      <c r="B7" s="204" t="s">
        <v>1638</v>
      </c>
      <c r="C7" s="6">
        <v>3</v>
      </c>
      <c r="D7" s="6">
        <v>1</v>
      </c>
      <c r="E7" s="6">
        <v>0</v>
      </c>
      <c r="F7" s="32"/>
      <c r="G7" s="33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33">
        <v>201</v>
      </c>
      <c r="B8" s="204" t="s">
        <v>1639</v>
      </c>
      <c r="C8" s="6">
        <v>3</v>
      </c>
      <c r="D8" s="6">
        <v>1</v>
      </c>
      <c r="E8" s="6">
        <v>0</v>
      </c>
      <c r="F8" s="32"/>
      <c r="G8" s="33"/>
      <c r="H8" s="6"/>
      <c r="I8" s="6"/>
      <c r="J8" s="6"/>
      <c r="K8" s="6"/>
      <c r="L8" s="6"/>
      <c r="M8" s="6"/>
      <c r="N8" s="6"/>
      <c r="O8" s="6"/>
      <c r="P8" s="6"/>
    </row>
    <row r="9" spans="1:16" ht="12.75">
      <c r="A9" s="33">
        <v>284</v>
      </c>
      <c r="B9" s="122" t="s">
        <v>1081</v>
      </c>
      <c r="C9" s="122">
        <v>1</v>
      </c>
      <c r="D9" s="122">
        <v>1</v>
      </c>
      <c r="E9" s="122">
        <v>0</v>
      </c>
      <c r="F9" s="32"/>
      <c r="G9" s="33"/>
      <c r="H9" s="6"/>
      <c r="I9" s="6"/>
      <c r="J9" s="6"/>
      <c r="K9" s="6"/>
      <c r="L9" s="6"/>
      <c r="M9" s="6"/>
      <c r="N9" s="6"/>
      <c r="O9" s="6"/>
      <c r="P9" s="6"/>
    </row>
    <row r="10" spans="1:16" ht="12.75">
      <c r="A10" s="33">
        <v>284</v>
      </c>
      <c r="B10" s="204" t="s">
        <v>1634</v>
      </c>
      <c r="C10" s="6">
        <v>3</v>
      </c>
      <c r="D10" s="6">
        <v>1</v>
      </c>
      <c r="E10" s="6">
        <v>0</v>
      </c>
      <c r="G10" s="83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2.75">
      <c r="A11" s="83">
        <v>284</v>
      </c>
      <c r="B11" s="204" t="s">
        <v>1635</v>
      </c>
      <c r="C11" s="6">
        <v>3</v>
      </c>
      <c r="D11" s="6">
        <v>1</v>
      </c>
      <c r="E11" s="6">
        <v>0</v>
      </c>
      <c r="G11" s="33"/>
      <c r="H11" s="6"/>
      <c r="I11" s="6"/>
      <c r="J11" s="6"/>
      <c r="L11" s="6"/>
      <c r="M11" s="6"/>
      <c r="O11" s="6"/>
      <c r="P11" s="6"/>
    </row>
    <row r="12" spans="1:16" ht="12.75">
      <c r="A12" s="33">
        <v>284</v>
      </c>
      <c r="B12" s="204" t="s">
        <v>1636</v>
      </c>
      <c r="C12" s="6">
        <v>3</v>
      </c>
      <c r="D12" s="6">
        <v>1</v>
      </c>
      <c r="E12" s="6">
        <v>0</v>
      </c>
      <c r="G12" s="32"/>
      <c r="H12" s="32"/>
      <c r="I12" s="32"/>
      <c r="J12" s="32"/>
      <c r="L12" s="32"/>
      <c r="M12" s="32"/>
      <c r="O12" s="32"/>
      <c r="P12" s="32"/>
    </row>
    <row r="13" spans="1:8" ht="12.75">
      <c r="A13" s="33">
        <v>284</v>
      </c>
      <c r="B13" s="204" t="s">
        <v>1637</v>
      </c>
      <c r="C13" s="6">
        <v>3</v>
      </c>
      <c r="D13" s="6">
        <v>1</v>
      </c>
      <c r="E13" s="6">
        <v>0</v>
      </c>
      <c r="G13" s="33"/>
      <c r="H13" s="32"/>
    </row>
    <row r="14" spans="1:8" ht="12.75">
      <c r="A14" s="33">
        <v>284</v>
      </c>
      <c r="B14" s="204" t="s">
        <v>1638</v>
      </c>
      <c r="C14" s="6">
        <v>3</v>
      </c>
      <c r="D14" s="6">
        <v>1</v>
      </c>
      <c r="E14" s="6">
        <v>0</v>
      </c>
      <c r="G14" s="33"/>
      <c r="H14" s="32"/>
    </row>
    <row r="15" spans="1:8" ht="12.75">
      <c r="A15" s="33">
        <v>284</v>
      </c>
      <c r="B15" s="204" t="s">
        <v>1639</v>
      </c>
      <c r="C15" s="6">
        <v>3</v>
      </c>
      <c r="D15" s="6">
        <v>1</v>
      </c>
      <c r="E15" s="6">
        <v>0</v>
      </c>
      <c r="G15" s="33"/>
      <c r="H15" s="32"/>
    </row>
    <row r="16" spans="2:8" ht="12.75">
      <c r="B16" s="32"/>
      <c r="G16" s="6"/>
      <c r="H16" s="32"/>
    </row>
    <row r="17" spans="2:8" ht="12.75">
      <c r="B17" s="32"/>
      <c r="G17" s="6"/>
      <c r="H17" s="32"/>
    </row>
    <row r="18" spans="2:8" ht="12.75">
      <c r="B18" s="32"/>
      <c r="G18" s="6"/>
      <c r="H18" s="32"/>
    </row>
    <row r="19" spans="2:8" ht="12.75">
      <c r="B19" s="32"/>
      <c r="G19" s="6"/>
      <c r="H19" s="32"/>
    </row>
    <row r="20" spans="2:8" ht="12.75">
      <c r="B20" s="32"/>
      <c r="G20" s="6"/>
      <c r="H20" s="32"/>
    </row>
    <row r="21" spans="2:8" ht="12.75">
      <c r="B21" s="32"/>
      <c r="G21" s="6"/>
      <c r="H21" s="32"/>
    </row>
    <row r="22" spans="2:8" ht="12.75">
      <c r="B22" s="32"/>
      <c r="G22" s="6"/>
      <c r="H22" s="32"/>
    </row>
    <row r="23" spans="7:8" ht="12.75">
      <c r="G23" s="6"/>
      <c r="H23" s="32"/>
    </row>
    <row r="24" spans="7:8" ht="12.75">
      <c r="G24" s="33"/>
      <c r="H24" s="32"/>
    </row>
    <row r="25" spans="7:8" ht="12.75">
      <c r="G25" s="6"/>
      <c r="H25" s="32"/>
    </row>
    <row r="26" spans="7:8" ht="12.75">
      <c r="G26" s="6"/>
      <c r="H26" s="32"/>
    </row>
    <row r="27" spans="7:8" ht="12.75">
      <c r="G27" s="6"/>
      <c r="H27" s="32"/>
    </row>
    <row r="28" spans="7:8" ht="12.75">
      <c r="G28" s="6"/>
      <c r="H28" s="32"/>
    </row>
    <row r="29" spans="7:8" ht="12.75">
      <c r="G29" s="6"/>
      <c r="H29" s="32"/>
    </row>
    <row r="30" spans="7:8" ht="12.75">
      <c r="G30" s="6"/>
      <c r="H30" s="32"/>
    </row>
    <row r="31" spans="7:8" ht="12.75">
      <c r="G31" s="6"/>
      <c r="H31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C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00390625" style="0" bestFit="1" customWidth="1"/>
    <col min="2" max="2" width="11.8515625" style="3" customWidth="1"/>
    <col min="3" max="3" width="12.57421875" style="0" customWidth="1"/>
  </cols>
  <sheetData>
    <row r="1" spans="1:3" ht="12.75">
      <c r="A1" t="s">
        <v>631</v>
      </c>
      <c r="B1" s="3" t="s">
        <v>275</v>
      </c>
      <c r="C1" t="s">
        <v>1381</v>
      </c>
    </row>
    <row r="2" spans="1:3" ht="12.75">
      <c r="A2" t="s">
        <v>710</v>
      </c>
      <c r="B2" s="3" t="e">
        <f>Tiedonantajataso</f>
        <v>#REF!</v>
      </c>
      <c r="C2" t="s">
        <v>632</v>
      </c>
    </row>
    <row r="3" spans="1:3" ht="12.75">
      <c r="A3" t="s">
        <v>628</v>
      </c>
      <c r="B3" s="3" t="e">
        <f>YksilointitunnuksenTyyppi</f>
        <v>#REF!</v>
      </c>
      <c r="C3" t="s">
        <v>630</v>
      </c>
    </row>
    <row r="4" spans="1:3" ht="12.75">
      <c r="A4" t="s">
        <v>629</v>
      </c>
      <c r="B4" s="3" t="e">
        <f>Yksilointitunnus</f>
        <v>#REF!</v>
      </c>
      <c r="C4" t="s">
        <v>127</v>
      </c>
    </row>
    <row r="5" spans="1:3" ht="12.75">
      <c r="A5" t="s">
        <v>634</v>
      </c>
      <c r="B5" s="3" t="e">
        <f>Raportointipvm</f>
        <v>#REF!</v>
      </c>
      <c r="C5" t="s">
        <v>633</v>
      </c>
    </row>
    <row r="6" spans="1:3" ht="12.75">
      <c r="A6" t="s">
        <v>262</v>
      </c>
      <c r="B6" s="3" t="e">
        <f>Tiedonajankohta</f>
        <v>#REF!</v>
      </c>
      <c r="C6" t="s">
        <v>633</v>
      </c>
    </row>
    <row r="7" spans="1:3" ht="12.75">
      <c r="A7" t="s">
        <v>263</v>
      </c>
      <c r="B7" s="3">
        <v>90</v>
      </c>
      <c r="C7" t="s">
        <v>128</v>
      </c>
    </row>
    <row r="8" spans="1:3" ht="12.75">
      <c r="A8" t="s">
        <v>264</v>
      </c>
      <c r="B8" s="3" t="e">
        <f>Tapahtumakoodi</f>
        <v>#REF!</v>
      </c>
      <c r="C8" t="s">
        <v>630</v>
      </c>
    </row>
    <row r="9" spans="1:3" ht="12.75">
      <c r="A9" t="s">
        <v>711</v>
      </c>
      <c r="C9" t="s">
        <v>1381</v>
      </c>
    </row>
    <row r="10" spans="1:3" ht="12.75">
      <c r="A10" t="s">
        <v>524</v>
      </c>
      <c r="C10" s="90" t="s">
        <v>1382</v>
      </c>
    </row>
    <row r="11" spans="1:3" ht="12.75">
      <c r="A11" t="s">
        <v>712</v>
      </c>
      <c r="C11" t="s">
        <v>1381</v>
      </c>
    </row>
    <row r="12" spans="1:3" ht="12.75">
      <c r="A12" s="90" t="s">
        <v>1036</v>
      </c>
      <c r="C12" t="s">
        <v>630</v>
      </c>
    </row>
    <row r="13" spans="1:3" ht="12.75">
      <c r="A13" t="s">
        <v>713</v>
      </c>
      <c r="C13" t="s">
        <v>1381</v>
      </c>
    </row>
    <row r="14" spans="1:3" ht="12.75">
      <c r="A14" t="s">
        <v>723</v>
      </c>
      <c r="C14" t="s">
        <v>265</v>
      </c>
    </row>
    <row r="15" spans="1:3" ht="12.75">
      <c r="A15" t="s">
        <v>266</v>
      </c>
      <c r="B15" s="4" t="s">
        <v>721</v>
      </c>
      <c r="C15" t="s">
        <v>632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7"/>
  <dimension ref="A1:C12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22.57421875" style="114" customWidth="1"/>
    <col min="2" max="2" width="27.57421875" style="114" customWidth="1"/>
    <col min="3" max="3" width="20.57421875" style="114" customWidth="1"/>
    <col min="4" max="16384" width="9.00390625" style="114" customWidth="1"/>
  </cols>
  <sheetData>
    <row r="1" spans="1:3" ht="12.75">
      <c r="A1" s="113" t="s">
        <v>631</v>
      </c>
      <c r="B1" s="121" t="s">
        <v>275</v>
      </c>
      <c r="C1" s="113" t="s">
        <v>630</v>
      </c>
    </row>
    <row r="2" spans="1:3" ht="12.75">
      <c r="A2" s="113" t="s">
        <v>710</v>
      </c>
      <c r="B2" s="115" t="e">
        <f>Tiedonantajataso</f>
        <v>#REF!</v>
      </c>
      <c r="C2" s="113" t="s">
        <v>632</v>
      </c>
    </row>
    <row r="3" spans="1:3" ht="12.75">
      <c r="A3" s="113" t="s">
        <v>628</v>
      </c>
      <c r="B3" s="115" t="e">
        <f>YksilointitunnuksenTyyppi</f>
        <v>#REF!</v>
      </c>
      <c r="C3" s="113" t="s">
        <v>630</v>
      </c>
    </row>
    <row r="4" spans="1:3" ht="12.75">
      <c r="A4" s="113" t="s">
        <v>629</v>
      </c>
      <c r="B4" s="115" t="e">
        <f>Yksilointitunnus</f>
        <v>#REF!</v>
      </c>
      <c r="C4" s="113" t="s">
        <v>1037</v>
      </c>
    </row>
    <row r="5" spans="1:3" ht="12.75">
      <c r="A5" s="113" t="s">
        <v>634</v>
      </c>
      <c r="B5" s="115" t="e">
        <f>Raportointipvm</f>
        <v>#REF!</v>
      </c>
      <c r="C5" s="113" t="s">
        <v>633</v>
      </c>
    </row>
    <row r="6" spans="1:3" ht="12.75">
      <c r="A6" s="113" t="s">
        <v>262</v>
      </c>
      <c r="B6" s="115" t="e">
        <f>Tiedonajankohta</f>
        <v>#REF!</v>
      </c>
      <c r="C6" s="113" t="s">
        <v>633</v>
      </c>
    </row>
    <row r="7" spans="1:3" ht="12.75">
      <c r="A7" s="113" t="s">
        <v>723</v>
      </c>
      <c r="B7" s="115" t="str">
        <f>Header</f>
        <v>HEADER</v>
      </c>
      <c r="C7" s="113" t="s">
        <v>1038</v>
      </c>
    </row>
    <row r="8" spans="1:3" ht="12.75">
      <c r="A8" s="113" t="s">
        <v>1019</v>
      </c>
      <c r="B8" s="116" t="e">
        <f>IF(RaportoijanNimi="","",RaportoijanNimi)</f>
        <v>#REF!</v>
      </c>
      <c r="C8" s="117" t="s">
        <v>1039</v>
      </c>
    </row>
    <row r="9" spans="1:3" ht="15">
      <c r="A9" s="118" t="s">
        <v>1020</v>
      </c>
      <c r="B9" s="115" t="e">
        <f>IF(RaportoijanPuhelin="","",RaportoijanPuhelin)</f>
        <v>#REF!</v>
      </c>
      <c r="C9" s="117" t="s">
        <v>1039</v>
      </c>
    </row>
    <row r="10" spans="1:3" ht="12.75">
      <c r="A10" s="117" t="s">
        <v>1021</v>
      </c>
      <c r="B10" s="115" t="e">
        <f>IF(RaportoijanSPostiOsoite="","",RaportoijanSPostiOsoite)</f>
        <v>#REF!</v>
      </c>
      <c r="C10" s="117" t="s">
        <v>1039</v>
      </c>
    </row>
    <row r="11" spans="1:3" ht="12.75">
      <c r="A11" s="117" t="s">
        <v>1022</v>
      </c>
      <c r="B11" s="115" t="e">
        <f>sp_version</f>
        <v>#REF!</v>
      </c>
      <c r="C11" s="117" t="s">
        <v>1040</v>
      </c>
    </row>
    <row r="12" spans="1:3" ht="12.75">
      <c r="A12" s="119" t="s">
        <v>1023</v>
      </c>
      <c r="B12" s="120" t="e">
        <f>IF(EiRaportoitavaa,1,0)</f>
        <v>#REF!</v>
      </c>
      <c r="C12" s="113" t="s">
        <v>1041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2" width="9.140625" style="35" customWidth="1"/>
  </cols>
  <sheetData>
    <row r="1" ht="12.75"/>
    <row r="2" ht="12.75"/>
    <row r="3" ht="12.75"/>
    <row r="4" ht="12.75"/>
    <row r="5" ht="12.75"/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/>
  <dimension ref="A1:X925"/>
  <sheetViews>
    <sheetView zoomScale="115" zoomScaleNormal="115" zoomScalePageLayoutView="0" workbookViewId="0" topLeftCell="A879">
      <selection activeCell="O920" sqref="O920"/>
    </sheetView>
  </sheetViews>
  <sheetFormatPr defaultColWidth="9.140625" defaultRowHeight="12.75"/>
  <cols>
    <col min="1" max="1" width="7.8515625" style="0" customWidth="1"/>
    <col min="2" max="2" width="8.421875" style="0" customWidth="1"/>
    <col min="3" max="3" width="9.28125" style="0" customWidth="1"/>
    <col min="4" max="4" width="19.8515625" style="0" customWidth="1"/>
    <col min="5" max="5" width="6.57421875" style="86" customWidth="1"/>
    <col min="6" max="6" width="6.421875" style="0" customWidth="1"/>
    <col min="7" max="7" width="15.28125" style="0" customWidth="1"/>
    <col min="8" max="8" width="7.8515625" style="0" customWidth="1"/>
    <col min="9" max="9" width="5.8515625" style="0" customWidth="1"/>
    <col min="10" max="10" width="8.7109375" style="0" customWidth="1"/>
    <col min="11" max="11" width="5.421875" style="0" customWidth="1"/>
    <col min="12" max="12" width="3.8515625" style="0" customWidth="1"/>
    <col min="13" max="13" width="8.57421875" style="0" customWidth="1"/>
    <col min="14" max="14" width="19.57421875" style="86" customWidth="1"/>
    <col min="15" max="15" width="54.57421875" style="0" customWidth="1"/>
  </cols>
  <sheetData>
    <row r="1" spans="1:18" ht="39" customHeight="1">
      <c r="A1" s="7" t="s">
        <v>271</v>
      </c>
      <c r="B1" s="8" t="s">
        <v>268</v>
      </c>
      <c r="C1" s="16" t="s">
        <v>269</v>
      </c>
      <c r="D1" s="9" t="s">
        <v>270</v>
      </c>
      <c r="E1" s="88" t="s">
        <v>991</v>
      </c>
      <c r="F1" s="10" t="s">
        <v>992</v>
      </c>
      <c r="G1" s="11" t="s">
        <v>993</v>
      </c>
      <c r="H1" s="10" t="s">
        <v>994</v>
      </c>
      <c r="I1" s="10" t="s">
        <v>995</v>
      </c>
      <c r="J1" s="11" t="s">
        <v>996</v>
      </c>
      <c r="K1" s="10" t="s">
        <v>997</v>
      </c>
      <c r="L1" s="10" t="s">
        <v>998</v>
      </c>
      <c r="M1" s="101" t="s">
        <v>1009</v>
      </c>
      <c r="N1" s="102" t="s">
        <v>1010</v>
      </c>
      <c r="O1" s="102" t="s">
        <v>1011</v>
      </c>
      <c r="P1" s="102" t="s">
        <v>1012</v>
      </c>
      <c r="Q1" s="102" t="s">
        <v>1013</v>
      </c>
      <c r="R1" s="1"/>
    </row>
    <row r="2" spans="1:24" ht="12.75">
      <c r="A2" s="124">
        <v>1</v>
      </c>
      <c r="B2" s="125" t="s">
        <v>884</v>
      </c>
      <c r="C2" s="216" t="s">
        <v>1635</v>
      </c>
      <c r="D2" s="94" t="s">
        <v>1640</v>
      </c>
      <c r="E2" s="89"/>
      <c r="F2" s="86"/>
      <c r="G2" s="126" t="s">
        <v>989</v>
      </c>
      <c r="H2" s="86"/>
      <c r="I2" s="86"/>
      <c r="J2" s="86"/>
      <c r="K2" s="86"/>
      <c r="L2" s="86"/>
      <c r="M2" s="86">
        <v>1</v>
      </c>
      <c r="N2" s="87" t="s">
        <v>1641</v>
      </c>
      <c r="O2" s="87" t="s">
        <v>1642</v>
      </c>
      <c r="P2" s="98" t="s">
        <v>1264</v>
      </c>
      <c r="Q2" t="s">
        <v>1265</v>
      </c>
      <c r="X2" s="87" t="s">
        <v>1643</v>
      </c>
    </row>
    <row r="3" spans="1:24" ht="12.75">
      <c r="A3" s="124">
        <v>2</v>
      </c>
      <c r="B3" s="125" t="s">
        <v>884</v>
      </c>
      <c r="C3" s="86" t="s">
        <v>1635</v>
      </c>
      <c r="D3" s="94" t="s">
        <v>1644</v>
      </c>
      <c r="E3" s="89"/>
      <c r="F3" s="86"/>
      <c r="G3" s="126" t="s">
        <v>989</v>
      </c>
      <c r="H3" s="86"/>
      <c r="I3" s="86"/>
      <c r="J3" s="86"/>
      <c r="K3" s="86"/>
      <c r="L3" s="86"/>
      <c r="M3" s="86">
        <v>1</v>
      </c>
      <c r="N3" s="87" t="s">
        <v>1645</v>
      </c>
      <c r="O3" s="87" t="s">
        <v>1646</v>
      </c>
      <c r="P3" s="98" t="s">
        <v>1264</v>
      </c>
      <c r="Q3" t="s">
        <v>1265</v>
      </c>
      <c r="X3" s="87" t="s">
        <v>1647</v>
      </c>
    </row>
    <row r="4" spans="1:24" ht="12.75">
      <c r="A4" s="124">
        <v>3</v>
      </c>
      <c r="B4" s="125" t="s">
        <v>884</v>
      </c>
      <c r="C4" s="86" t="s">
        <v>1635</v>
      </c>
      <c r="D4" s="94" t="s">
        <v>1648</v>
      </c>
      <c r="E4" s="89"/>
      <c r="F4" s="86"/>
      <c r="G4" s="126" t="s">
        <v>989</v>
      </c>
      <c r="H4" s="86"/>
      <c r="I4" s="86"/>
      <c r="J4" s="86"/>
      <c r="K4" s="86"/>
      <c r="L4" s="86"/>
      <c r="M4" s="86">
        <v>1</v>
      </c>
      <c r="N4" s="87" t="s">
        <v>1649</v>
      </c>
      <c r="O4" s="87" t="s">
        <v>1650</v>
      </c>
      <c r="P4" s="98" t="s">
        <v>1264</v>
      </c>
      <c r="Q4" t="s">
        <v>1265</v>
      </c>
      <c r="X4" s="87" t="s">
        <v>1651</v>
      </c>
    </row>
    <row r="5" spans="1:24" ht="12.75">
      <c r="A5" s="124">
        <v>4</v>
      </c>
      <c r="B5" s="125" t="s">
        <v>884</v>
      </c>
      <c r="C5" s="86" t="s">
        <v>1635</v>
      </c>
      <c r="D5" s="94" t="s">
        <v>1652</v>
      </c>
      <c r="E5" s="89"/>
      <c r="F5" s="86"/>
      <c r="G5" s="126" t="s">
        <v>989</v>
      </c>
      <c r="H5" s="86"/>
      <c r="I5" s="86"/>
      <c r="J5" s="86"/>
      <c r="K5" s="86"/>
      <c r="L5" s="86"/>
      <c r="M5" s="86">
        <v>1</v>
      </c>
      <c r="N5" s="87" t="s">
        <v>1653</v>
      </c>
      <c r="O5" s="87" t="s">
        <v>1654</v>
      </c>
      <c r="P5" s="98" t="s">
        <v>1264</v>
      </c>
      <c r="Q5" t="s">
        <v>1265</v>
      </c>
      <c r="X5" s="87" t="s">
        <v>1655</v>
      </c>
    </row>
    <row r="6" spans="1:24" ht="12.75">
      <c r="A6" s="124">
        <v>5</v>
      </c>
      <c r="B6" s="125" t="s">
        <v>884</v>
      </c>
      <c r="C6" s="86" t="s">
        <v>1635</v>
      </c>
      <c r="D6" s="94" t="s">
        <v>1656</v>
      </c>
      <c r="E6" s="89"/>
      <c r="F6" s="86"/>
      <c r="G6" s="126" t="s">
        <v>989</v>
      </c>
      <c r="H6" s="86"/>
      <c r="I6" s="86"/>
      <c r="J6" s="86"/>
      <c r="K6" s="86"/>
      <c r="L6" s="86"/>
      <c r="M6" s="86">
        <v>1</v>
      </c>
      <c r="N6" s="87" t="s">
        <v>1657</v>
      </c>
      <c r="O6" s="87" t="s">
        <v>1658</v>
      </c>
      <c r="P6" s="98" t="s">
        <v>1264</v>
      </c>
      <c r="Q6" t="s">
        <v>1265</v>
      </c>
      <c r="X6" s="87" t="s">
        <v>1659</v>
      </c>
    </row>
    <row r="7" spans="1:24" ht="12.75">
      <c r="A7" s="124">
        <v>6</v>
      </c>
      <c r="B7" s="125" t="s">
        <v>884</v>
      </c>
      <c r="C7" s="86" t="s">
        <v>1635</v>
      </c>
      <c r="D7" s="94" t="s">
        <v>1660</v>
      </c>
      <c r="E7" s="89"/>
      <c r="F7" s="86"/>
      <c r="G7" s="126" t="s">
        <v>989</v>
      </c>
      <c r="H7" s="86"/>
      <c r="I7" s="86"/>
      <c r="J7" s="86"/>
      <c r="K7" s="86"/>
      <c r="L7" s="86"/>
      <c r="M7" s="86">
        <v>1</v>
      </c>
      <c r="N7" s="87" t="s">
        <v>1661</v>
      </c>
      <c r="O7" s="87" t="s">
        <v>1662</v>
      </c>
      <c r="P7" s="98" t="s">
        <v>1264</v>
      </c>
      <c r="Q7" t="s">
        <v>1265</v>
      </c>
      <c r="X7" s="87" t="s">
        <v>1657</v>
      </c>
    </row>
    <row r="8" spans="1:24" ht="12.75">
      <c r="A8" s="124">
        <v>7</v>
      </c>
      <c r="B8" s="125" t="s">
        <v>884</v>
      </c>
      <c r="C8" s="86" t="s">
        <v>1635</v>
      </c>
      <c r="D8" s="94" t="s">
        <v>1663</v>
      </c>
      <c r="E8" s="89"/>
      <c r="F8" s="86"/>
      <c r="G8" s="126" t="s">
        <v>989</v>
      </c>
      <c r="H8" s="86"/>
      <c r="I8" s="86"/>
      <c r="J8" s="86"/>
      <c r="K8" s="86"/>
      <c r="L8" s="86"/>
      <c r="M8" s="86">
        <v>1</v>
      </c>
      <c r="N8" s="87" t="s">
        <v>1664</v>
      </c>
      <c r="O8" s="87" t="s">
        <v>1665</v>
      </c>
      <c r="P8" s="98" t="s">
        <v>1264</v>
      </c>
      <c r="Q8" t="s">
        <v>1265</v>
      </c>
      <c r="X8" s="87" t="s">
        <v>1666</v>
      </c>
    </row>
    <row r="9" spans="1:24" ht="12.75">
      <c r="A9" s="124">
        <v>8</v>
      </c>
      <c r="B9" s="125" t="s">
        <v>884</v>
      </c>
      <c r="C9" s="86" t="s">
        <v>1635</v>
      </c>
      <c r="D9" s="94" t="s">
        <v>1667</v>
      </c>
      <c r="E9" s="89"/>
      <c r="F9" s="86"/>
      <c r="G9" s="126" t="s">
        <v>989</v>
      </c>
      <c r="H9" s="86"/>
      <c r="I9" s="86"/>
      <c r="J9" s="86"/>
      <c r="K9" s="86"/>
      <c r="L9" s="86"/>
      <c r="M9" s="86">
        <v>1</v>
      </c>
      <c r="N9" s="87" t="s">
        <v>1668</v>
      </c>
      <c r="O9" s="87" t="s">
        <v>1669</v>
      </c>
      <c r="P9" s="98" t="s">
        <v>1264</v>
      </c>
      <c r="Q9" t="s">
        <v>1265</v>
      </c>
      <c r="X9" s="87" t="s">
        <v>1670</v>
      </c>
    </row>
    <row r="10" spans="1:24" ht="12.75">
      <c r="A10" s="124">
        <v>9</v>
      </c>
      <c r="B10" s="125" t="s">
        <v>884</v>
      </c>
      <c r="C10" s="86" t="s">
        <v>1635</v>
      </c>
      <c r="D10" s="94" t="s">
        <v>1671</v>
      </c>
      <c r="E10" s="89"/>
      <c r="F10" s="86"/>
      <c r="G10" s="126" t="s">
        <v>989</v>
      </c>
      <c r="H10" s="86"/>
      <c r="I10" s="86"/>
      <c r="J10" s="86"/>
      <c r="K10" s="86"/>
      <c r="L10" s="86"/>
      <c r="M10" s="86">
        <v>1</v>
      </c>
      <c r="N10" s="87" t="s">
        <v>1672</v>
      </c>
      <c r="O10" s="87" t="s">
        <v>1673</v>
      </c>
      <c r="P10" s="98" t="s">
        <v>1264</v>
      </c>
      <c r="Q10" t="s">
        <v>1265</v>
      </c>
      <c r="X10" s="87" t="s">
        <v>1674</v>
      </c>
    </row>
    <row r="11" spans="1:24" s="86" customFormat="1" ht="12.75">
      <c r="A11" s="124">
        <v>10</v>
      </c>
      <c r="B11" s="125" t="s">
        <v>884</v>
      </c>
      <c r="C11" s="86" t="s">
        <v>1635</v>
      </c>
      <c r="D11" s="94" t="s">
        <v>1675</v>
      </c>
      <c r="E11" s="89"/>
      <c r="G11" s="126" t="s">
        <v>989</v>
      </c>
      <c r="M11" s="86">
        <v>1</v>
      </c>
      <c r="N11" s="87" t="s">
        <v>1676</v>
      </c>
      <c r="O11" s="87" t="s">
        <v>1677</v>
      </c>
      <c r="P11" s="215" t="s">
        <v>1264</v>
      </c>
      <c r="Q11" s="86" t="s">
        <v>1265</v>
      </c>
      <c r="X11" s="87" t="s">
        <v>1678</v>
      </c>
    </row>
    <row r="12" spans="1:24" s="86" customFormat="1" ht="12.75">
      <c r="A12" s="124">
        <v>11</v>
      </c>
      <c r="B12" s="125" t="s">
        <v>884</v>
      </c>
      <c r="C12" s="86" t="s">
        <v>1635</v>
      </c>
      <c r="D12" s="94" t="s">
        <v>1679</v>
      </c>
      <c r="E12" s="89"/>
      <c r="G12" s="126" t="s">
        <v>989</v>
      </c>
      <c r="M12" s="86">
        <v>1</v>
      </c>
      <c r="N12" s="87" t="s">
        <v>1680</v>
      </c>
      <c r="O12" s="87" t="s">
        <v>1681</v>
      </c>
      <c r="P12" s="215" t="s">
        <v>1264</v>
      </c>
      <c r="Q12" s="86" t="s">
        <v>1265</v>
      </c>
      <c r="X12" s="87" t="s">
        <v>1682</v>
      </c>
    </row>
    <row r="13" spans="1:24" s="86" customFormat="1" ht="12.75">
      <c r="A13" s="124">
        <v>12</v>
      </c>
      <c r="B13" s="125" t="s">
        <v>884</v>
      </c>
      <c r="C13" s="86" t="s">
        <v>1635</v>
      </c>
      <c r="D13" s="94" t="s">
        <v>1683</v>
      </c>
      <c r="E13" s="89"/>
      <c r="G13" s="126" t="s">
        <v>989</v>
      </c>
      <c r="M13" s="86">
        <v>1</v>
      </c>
      <c r="N13" s="87" t="s">
        <v>1684</v>
      </c>
      <c r="O13" s="87" t="s">
        <v>1685</v>
      </c>
      <c r="P13" s="215" t="s">
        <v>1264</v>
      </c>
      <c r="Q13" s="86" t="s">
        <v>1265</v>
      </c>
      <c r="X13" s="87" t="s">
        <v>1686</v>
      </c>
    </row>
    <row r="14" spans="1:24" s="86" customFormat="1" ht="12.75">
      <c r="A14" s="124">
        <v>13</v>
      </c>
      <c r="B14" s="125" t="s">
        <v>884</v>
      </c>
      <c r="C14" s="86" t="s">
        <v>1635</v>
      </c>
      <c r="D14" s="94" t="s">
        <v>1687</v>
      </c>
      <c r="E14" s="89"/>
      <c r="G14" s="126" t="s">
        <v>989</v>
      </c>
      <c r="M14" s="86">
        <v>1</v>
      </c>
      <c r="N14" s="87" t="s">
        <v>1688</v>
      </c>
      <c r="O14" s="87" t="s">
        <v>1689</v>
      </c>
      <c r="P14" s="215" t="s">
        <v>1264</v>
      </c>
      <c r="Q14" s="86" t="s">
        <v>1265</v>
      </c>
      <c r="X14" s="87" t="s">
        <v>1690</v>
      </c>
    </row>
    <row r="15" spans="1:17" s="86" customFormat="1" ht="12.75">
      <c r="A15" s="124">
        <v>14</v>
      </c>
      <c r="B15" s="125" t="s">
        <v>884</v>
      </c>
      <c r="C15" s="86" t="s">
        <v>1635</v>
      </c>
      <c r="D15" s="94" t="s">
        <v>1691</v>
      </c>
      <c r="E15" s="89"/>
      <c r="G15" s="126" t="s">
        <v>989</v>
      </c>
      <c r="M15" s="86">
        <v>1</v>
      </c>
      <c r="N15" s="87" t="s">
        <v>1692</v>
      </c>
      <c r="O15" s="87" t="s">
        <v>1693</v>
      </c>
      <c r="P15" s="215" t="s">
        <v>1264</v>
      </c>
      <c r="Q15" s="86" t="s">
        <v>1265</v>
      </c>
    </row>
    <row r="16" spans="1:17" s="86" customFormat="1" ht="12.75">
      <c r="A16" s="124">
        <v>15</v>
      </c>
      <c r="B16" s="125" t="s">
        <v>884</v>
      </c>
      <c r="C16" s="86" t="s">
        <v>1635</v>
      </c>
      <c r="D16" s="94" t="s">
        <v>1694</v>
      </c>
      <c r="E16" s="89"/>
      <c r="G16" s="126" t="s">
        <v>989</v>
      </c>
      <c r="M16" s="86">
        <v>1</v>
      </c>
      <c r="N16" s="87" t="s">
        <v>1695</v>
      </c>
      <c r="O16" s="87" t="s">
        <v>1696</v>
      </c>
      <c r="P16" s="215" t="s">
        <v>1264</v>
      </c>
      <c r="Q16" s="86" t="s">
        <v>1265</v>
      </c>
    </row>
    <row r="17" spans="1:24" s="86" customFormat="1" ht="12.75">
      <c r="A17" s="124">
        <v>16</v>
      </c>
      <c r="B17" s="125" t="s">
        <v>884</v>
      </c>
      <c r="C17" s="86" t="s">
        <v>1635</v>
      </c>
      <c r="D17" s="94" t="s">
        <v>1697</v>
      </c>
      <c r="E17" s="89"/>
      <c r="G17" s="126" t="s">
        <v>989</v>
      </c>
      <c r="M17" s="86">
        <v>1</v>
      </c>
      <c r="N17" s="87" t="s">
        <v>1698</v>
      </c>
      <c r="O17" s="87" t="s">
        <v>1699</v>
      </c>
      <c r="P17" s="215" t="s">
        <v>1264</v>
      </c>
      <c r="Q17" s="86" t="s">
        <v>1265</v>
      </c>
      <c r="X17" s="87"/>
    </row>
    <row r="18" spans="1:24" s="86" customFormat="1" ht="12.75">
      <c r="A18" s="124">
        <v>17</v>
      </c>
      <c r="B18" s="125" t="s">
        <v>884</v>
      </c>
      <c r="C18" s="86" t="s">
        <v>1635</v>
      </c>
      <c r="D18" s="94" t="s">
        <v>1700</v>
      </c>
      <c r="E18" s="89"/>
      <c r="G18" s="126" t="s">
        <v>989</v>
      </c>
      <c r="M18" s="86">
        <v>1</v>
      </c>
      <c r="N18" s="87" t="s">
        <v>1701</v>
      </c>
      <c r="O18" s="87" t="s">
        <v>1702</v>
      </c>
      <c r="P18" s="215" t="s">
        <v>1264</v>
      </c>
      <c r="Q18" s="86" t="s">
        <v>1265</v>
      </c>
      <c r="X18" s="216"/>
    </row>
    <row r="19" spans="1:24" s="86" customFormat="1" ht="12.75">
      <c r="A19" s="124">
        <v>18</v>
      </c>
      <c r="B19" s="125" t="s">
        <v>884</v>
      </c>
      <c r="C19" s="86" t="s">
        <v>1635</v>
      </c>
      <c r="D19" s="94" t="s">
        <v>1703</v>
      </c>
      <c r="E19" s="89"/>
      <c r="G19" s="126" t="s">
        <v>989</v>
      </c>
      <c r="M19" s="86">
        <v>1</v>
      </c>
      <c r="N19" s="87" t="s">
        <v>1704</v>
      </c>
      <c r="O19" s="87" t="s">
        <v>1705</v>
      </c>
      <c r="P19" s="215" t="s">
        <v>1264</v>
      </c>
      <c r="Q19" s="86" t="s">
        <v>1265</v>
      </c>
      <c r="X19" s="87"/>
    </row>
    <row r="20" spans="1:17" s="86" customFormat="1" ht="12.75">
      <c r="A20" s="124">
        <v>19</v>
      </c>
      <c r="B20" s="125" t="s">
        <v>884</v>
      </c>
      <c r="C20" s="86" t="s">
        <v>1635</v>
      </c>
      <c r="D20" s="94" t="s">
        <v>1706</v>
      </c>
      <c r="E20" s="89"/>
      <c r="G20" s="126" t="s">
        <v>989</v>
      </c>
      <c r="M20" s="86">
        <v>1</v>
      </c>
      <c r="N20" s="87" t="s">
        <v>1707</v>
      </c>
      <c r="O20" s="87" t="s">
        <v>1708</v>
      </c>
      <c r="P20" s="215" t="s">
        <v>1264</v>
      </c>
      <c r="Q20" s="86" t="s">
        <v>1265</v>
      </c>
    </row>
    <row r="21" spans="1:17" s="86" customFormat="1" ht="12.75">
      <c r="A21" s="124">
        <v>20</v>
      </c>
      <c r="B21" s="125" t="s">
        <v>884</v>
      </c>
      <c r="C21" s="86" t="s">
        <v>1635</v>
      </c>
      <c r="D21" s="94" t="s">
        <v>1709</v>
      </c>
      <c r="E21" s="89"/>
      <c r="G21" s="126" t="s">
        <v>989</v>
      </c>
      <c r="M21" s="86">
        <v>1</v>
      </c>
      <c r="N21" s="87" t="s">
        <v>1710</v>
      </c>
      <c r="O21" s="87" t="s">
        <v>1711</v>
      </c>
      <c r="P21" s="215" t="s">
        <v>1264</v>
      </c>
      <c r="Q21" s="86" t="s">
        <v>1265</v>
      </c>
    </row>
    <row r="22" spans="1:24" s="86" customFormat="1" ht="12.75">
      <c r="A22" s="124">
        <v>21</v>
      </c>
      <c r="B22" s="125" t="s">
        <v>884</v>
      </c>
      <c r="C22" s="86" t="s">
        <v>1635</v>
      </c>
      <c r="D22" s="94" t="s">
        <v>1712</v>
      </c>
      <c r="E22" s="89"/>
      <c r="G22" s="126" t="s">
        <v>989</v>
      </c>
      <c r="M22" s="86">
        <v>1</v>
      </c>
      <c r="N22" s="87" t="s">
        <v>1713</v>
      </c>
      <c r="O22" s="87" t="s">
        <v>1714</v>
      </c>
      <c r="P22" s="215" t="s">
        <v>1264</v>
      </c>
      <c r="Q22" s="86" t="s">
        <v>1265</v>
      </c>
      <c r="X22" s="87"/>
    </row>
    <row r="23" spans="1:17" s="86" customFormat="1" ht="12.75">
      <c r="A23" s="124">
        <v>22</v>
      </c>
      <c r="B23" s="125" t="s">
        <v>884</v>
      </c>
      <c r="C23" s="86" t="s">
        <v>1635</v>
      </c>
      <c r="D23" s="94" t="s">
        <v>1715</v>
      </c>
      <c r="E23" s="89"/>
      <c r="G23" s="126" t="s">
        <v>989</v>
      </c>
      <c r="M23" s="86">
        <v>1</v>
      </c>
      <c r="N23" s="87" t="s">
        <v>1716</v>
      </c>
      <c r="O23" s="87" t="s">
        <v>1717</v>
      </c>
      <c r="P23" s="215" t="s">
        <v>1264</v>
      </c>
      <c r="Q23" s="86" t="s">
        <v>1265</v>
      </c>
    </row>
    <row r="24" spans="1:17" s="86" customFormat="1" ht="12.75">
      <c r="A24" s="124">
        <v>23</v>
      </c>
      <c r="B24" s="125" t="s">
        <v>884</v>
      </c>
      <c r="C24" s="86" t="s">
        <v>1635</v>
      </c>
      <c r="D24" s="94" t="s">
        <v>1718</v>
      </c>
      <c r="E24" s="89"/>
      <c r="G24" s="126" t="s">
        <v>989</v>
      </c>
      <c r="M24" s="86">
        <v>1</v>
      </c>
      <c r="N24" s="87" t="s">
        <v>1719</v>
      </c>
      <c r="O24" s="87" t="s">
        <v>1720</v>
      </c>
      <c r="P24" s="215" t="s">
        <v>1264</v>
      </c>
      <c r="Q24" s="86" t="s">
        <v>1265</v>
      </c>
    </row>
    <row r="25" spans="1:17" s="86" customFormat="1" ht="12.75">
      <c r="A25" s="124">
        <v>24</v>
      </c>
      <c r="B25" s="125" t="s">
        <v>884</v>
      </c>
      <c r="C25" s="86" t="s">
        <v>1635</v>
      </c>
      <c r="D25" s="94" t="s">
        <v>1721</v>
      </c>
      <c r="E25" s="89"/>
      <c r="G25" s="126" t="s">
        <v>989</v>
      </c>
      <c r="M25" s="86">
        <v>1</v>
      </c>
      <c r="N25" s="87" t="s">
        <v>1722</v>
      </c>
      <c r="O25" s="87" t="s">
        <v>1723</v>
      </c>
      <c r="P25" s="215" t="s">
        <v>1264</v>
      </c>
      <c r="Q25" s="86" t="s">
        <v>1265</v>
      </c>
    </row>
    <row r="26" spans="1:17" s="86" customFormat="1" ht="12.75">
      <c r="A26" s="124">
        <v>25</v>
      </c>
      <c r="B26" s="125" t="s">
        <v>884</v>
      </c>
      <c r="C26" s="86" t="s">
        <v>1635</v>
      </c>
      <c r="D26" s="94" t="s">
        <v>1724</v>
      </c>
      <c r="E26" s="89"/>
      <c r="G26" s="126" t="s">
        <v>989</v>
      </c>
      <c r="M26" s="86">
        <v>1</v>
      </c>
      <c r="N26" s="87" t="s">
        <v>1725</v>
      </c>
      <c r="O26" s="87" t="s">
        <v>1726</v>
      </c>
      <c r="P26" s="215" t="s">
        <v>1264</v>
      </c>
      <c r="Q26" s="86" t="s">
        <v>1265</v>
      </c>
    </row>
    <row r="27" spans="1:17" s="86" customFormat="1" ht="12.75">
      <c r="A27" s="124">
        <v>26</v>
      </c>
      <c r="B27" s="125" t="s">
        <v>884</v>
      </c>
      <c r="C27" s="86" t="s">
        <v>1635</v>
      </c>
      <c r="D27" s="94" t="s">
        <v>1727</v>
      </c>
      <c r="E27" s="89"/>
      <c r="G27" s="126" t="s">
        <v>989</v>
      </c>
      <c r="M27" s="86">
        <v>1</v>
      </c>
      <c r="N27" s="87" t="s">
        <v>1728</v>
      </c>
      <c r="O27" s="87" t="s">
        <v>1729</v>
      </c>
      <c r="P27" s="215" t="s">
        <v>1264</v>
      </c>
      <c r="Q27" s="86" t="s">
        <v>1265</v>
      </c>
    </row>
    <row r="28" spans="1:17" s="86" customFormat="1" ht="12.75">
      <c r="A28" s="124">
        <v>27</v>
      </c>
      <c r="B28" s="125" t="s">
        <v>884</v>
      </c>
      <c r="C28" s="86" t="s">
        <v>1635</v>
      </c>
      <c r="D28" s="94" t="s">
        <v>1730</v>
      </c>
      <c r="E28" s="89"/>
      <c r="G28" s="126" t="s">
        <v>989</v>
      </c>
      <c r="M28" s="86">
        <v>1</v>
      </c>
      <c r="N28" s="87" t="s">
        <v>1731</v>
      </c>
      <c r="O28" s="87" t="s">
        <v>1732</v>
      </c>
      <c r="P28" s="215" t="s">
        <v>1264</v>
      </c>
      <c r="Q28" s="86" t="s">
        <v>1265</v>
      </c>
    </row>
    <row r="29" spans="1:17" s="86" customFormat="1" ht="12.75">
      <c r="A29" s="124">
        <v>28</v>
      </c>
      <c r="B29" s="125" t="s">
        <v>884</v>
      </c>
      <c r="C29" s="86" t="s">
        <v>1635</v>
      </c>
      <c r="D29" s="94" t="s">
        <v>1733</v>
      </c>
      <c r="E29" s="89"/>
      <c r="G29" s="126" t="s">
        <v>989</v>
      </c>
      <c r="M29" s="86">
        <v>1</v>
      </c>
      <c r="N29" s="87" t="s">
        <v>1666</v>
      </c>
      <c r="O29" s="87" t="s">
        <v>1734</v>
      </c>
      <c r="P29" s="215" t="s">
        <v>1264</v>
      </c>
      <c r="Q29" s="86" t="s">
        <v>1265</v>
      </c>
    </row>
    <row r="30" spans="1:17" s="86" customFormat="1" ht="12.75">
      <c r="A30" s="124">
        <v>29</v>
      </c>
      <c r="B30" s="125" t="s">
        <v>884</v>
      </c>
      <c r="C30" s="86" t="s">
        <v>1635</v>
      </c>
      <c r="D30" s="94" t="s">
        <v>1735</v>
      </c>
      <c r="E30" s="89"/>
      <c r="G30" s="126" t="s">
        <v>989</v>
      </c>
      <c r="M30" s="86">
        <v>1</v>
      </c>
      <c r="N30" s="87" t="s">
        <v>1736</v>
      </c>
      <c r="O30" s="87" t="s">
        <v>1737</v>
      </c>
      <c r="P30" s="215" t="s">
        <v>1264</v>
      </c>
      <c r="Q30" s="86" t="s">
        <v>1265</v>
      </c>
    </row>
    <row r="31" spans="1:17" s="86" customFormat="1" ht="12.75">
      <c r="A31" s="124">
        <v>30</v>
      </c>
      <c r="B31" s="125" t="s">
        <v>884</v>
      </c>
      <c r="C31" s="86" t="s">
        <v>1635</v>
      </c>
      <c r="D31" s="94" t="s">
        <v>1738</v>
      </c>
      <c r="E31" s="89"/>
      <c r="G31" s="126" t="s">
        <v>989</v>
      </c>
      <c r="M31" s="86">
        <v>1</v>
      </c>
      <c r="N31" s="87" t="s">
        <v>1739</v>
      </c>
      <c r="O31" s="87" t="s">
        <v>1740</v>
      </c>
      <c r="P31" s="215" t="s">
        <v>1264</v>
      </c>
      <c r="Q31" s="86" t="s">
        <v>1265</v>
      </c>
    </row>
    <row r="32" spans="1:17" s="86" customFormat="1" ht="12.75">
      <c r="A32" s="124">
        <v>31</v>
      </c>
      <c r="B32" s="125" t="s">
        <v>884</v>
      </c>
      <c r="C32" s="86" t="s">
        <v>1635</v>
      </c>
      <c r="D32" s="94" t="s">
        <v>1741</v>
      </c>
      <c r="E32" s="89"/>
      <c r="G32" s="126" t="s">
        <v>989</v>
      </c>
      <c r="M32" s="86">
        <v>1</v>
      </c>
      <c r="N32" s="87" t="s">
        <v>1742</v>
      </c>
      <c r="O32" s="87" t="s">
        <v>1743</v>
      </c>
      <c r="P32" s="215" t="s">
        <v>1264</v>
      </c>
      <c r="Q32" s="86" t="s">
        <v>1265</v>
      </c>
    </row>
    <row r="33" spans="1:17" s="86" customFormat="1" ht="12.75">
      <c r="A33" s="124">
        <v>32</v>
      </c>
      <c r="B33" s="125" t="s">
        <v>884</v>
      </c>
      <c r="C33" s="86" t="s">
        <v>1635</v>
      </c>
      <c r="D33" s="94" t="s">
        <v>1744</v>
      </c>
      <c r="E33" s="89"/>
      <c r="G33" s="126" t="s">
        <v>989</v>
      </c>
      <c r="M33" s="86">
        <v>1</v>
      </c>
      <c r="N33" s="87" t="s">
        <v>1745</v>
      </c>
      <c r="O33" s="87" t="s">
        <v>1746</v>
      </c>
      <c r="P33" s="215" t="s">
        <v>1264</v>
      </c>
      <c r="Q33" s="86" t="s">
        <v>1265</v>
      </c>
    </row>
    <row r="34" spans="1:17" s="86" customFormat="1" ht="12.75">
      <c r="A34" s="124">
        <v>33</v>
      </c>
      <c r="B34" s="125" t="s">
        <v>884</v>
      </c>
      <c r="C34" s="86" t="s">
        <v>1635</v>
      </c>
      <c r="D34" s="94" t="s">
        <v>1747</v>
      </c>
      <c r="E34" s="89"/>
      <c r="G34" s="126" t="s">
        <v>989</v>
      </c>
      <c r="M34" s="86">
        <v>1</v>
      </c>
      <c r="N34" s="87" t="s">
        <v>1748</v>
      </c>
      <c r="O34" s="87" t="s">
        <v>1749</v>
      </c>
      <c r="P34" s="215" t="s">
        <v>1264</v>
      </c>
      <c r="Q34" s="86" t="s">
        <v>1265</v>
      </c>
    </row>
    <row r="35" spans="1:17" s="86" customFormat="1" ht="12.75">
      <c r="A35" s="124">
        <v>34</v>
      </c>
      <c r="B35" s="125" t="s">
        <v>884</v>
      </c>
      <c r="C35" s="86" t="s">
        <v>1635</v>
      </c>
      <c r="D35" s="94" t="s">
        <v>1750</v>
      </c>
      <c r="E35" s="89"/>
      <c r="G35" s="126" t="s">
        <v>989</v>
      </c>
      <c r="M35" s="86">
        <v>1</v>
      </c>
      <c r="N35" s="87" t="s">
        <v>1751</v>
      </c>
      <c r="O35" s="87" t="s">
        <v>1752</v>
      </c>
      <c r="P35" s="215" t="s">
        <v>1264</v>
      </c>
      <c r="Q35" s="86" t="s">
        <v>1265</v>
      </c>
    </row>
    <row r="36" spans="1:17" s="86" customFormat="1" ht="12.75">
      <c r="A36" s="124">
        <v>35</v>
      </c>
      <c r="B36" s="125" t="s">
        <v>884</v>
      </c>
      <c r="C36" s="86" t="s">
        <v>1635</v>
      </c>
      <c r="D36" s="94" t="s">
        <v>1753</v>
      </c>
      <c r="E36" s="89"/>
      <c r="G36" s="126" t="s">
        <v>989</v>
      </c>
      <c r="M36" s="86">
        <v>1</v>
      </c>
      <c r="N36" s="87" t="s">
        <v>1754</v>
      </c>
      <c r="O36" s="87" t="s">
        <v>1755</v>
      </c>
      <c r="P36" s="215" t="s">
        <v>1264</v>
      </c>
      <c r="Q36" s="86" t="s">
        <v>1265</v>
      </c>
    </row>
    <row r="37" spans="1:17" s="86" customFormat="1" ht="12.75">
      <c r="A37" s="124">
        <v>36</v>
      </c>
      <c r="B37" s="125" t="s">
        <v>884</v>
      </c>
      <c r="C37" s="86" t="s">
        <v>1635</v>
      </c>
      <c r="D37" s="94" t="s">
        <v>1756</v>
      </c>
      <c r="E37" s="89"/>
      <c r="G37" s="126" t="s">
        <v>989</v>
      </c>
      <c r="M37" s="86">
        <v>1</v>
      </c>
      <c r="N37" s="87" t="s">
        <v>1757</v>
      </c>
      <c r="O37" s="87" t="s">
        <v>1758</v>
      </c>
      <c r="P37" s="215" t="s">
        <v>1264</v>
      </c>
      <c r="Q37" s="86" t="s">
        <v>1265</v>
      </c>
    </row>
    <row r="38" spans="1:17" s="86" customFormat="1" ht="12.75">
      <c r="A38" s="124">
        <v>37</v>
      </c>
      <c r="B38" s="125" t="s">
        <v>884</v>
      </c>
      <c r="C38" s="86" t="s">
        <v>1635</v>
      </c>
      <c r="D38" s="94" t="s">
        <v>1759</v>
      </c>
      <c r="E38" s="89"/>
      <c r="G38" s="126" t="s">
        <v>989</v>
      </c>
      <c r="M38" s="86">
        <v>1</v>
      </c>
      <c r="N38" s="87" t="s">
        <v>1760</v>
      </c>
      <c r="O38" s="87" t="s">
        <v>1761</v>
      </c>
      <c r="P38" s="215" t="s">
        <v>1264</v>
      </c>
      <c r="Q38" s="86" t="s">
        <v>1265</v>
      </c>
    </row>
    <row r="39" spans="1:17" s="86" customFormat="1" ht="12.75">
      <c r="A39" s="124">
        <v>38</v>
      </c>
      <c r="B39" s="125" t="s">
        <v>884</v>
      </c>
      <c r="C39" s="86" t="s">
        <v>1635</v>
      </c>
      <c r="D39" s="94" t="s">
        <v>1762</v>
      </c>
      <c r="E39" s="89"/>
      <c r="G39" s="126" t="s">
        <v>989</v>
      </c>
      <c r="M39" s="86">
        <v>1</v>
      </c>
      <c r="N39" s="87" t="s">
        <v>1763</v>
      </c>
      <c r="O39" s="87" t="s">
        <v>1764</v>
      </c>
      <c r="P39" s="215" t="s">
        <v>1264</v>
      </c>
      <c r="Q39" s="86" t="s">
        <v>1265</v>
      </c>
    </row>
    <row r="40" spans="1:17" s="86" customFormat="1" ht="12.75">
      <c r="A40" s="124">
        <v>39</v>
      </c>
      <c r="B40" s="125" t="s">
        <v>884</v>
      </c>
      <c r="C40" s="86" t="s">
        <v>1635</v>
      </c>
      <c r="D40" s="94" t="s">
        <v>1765</v>
      </c>
      <c r="E40" s="89"/>
      <c r="G40" s="126" t="s">
        <v>989</v>
      </c>
      <c r="M40" s="86">
        <v>1</v>
      </c>
      <c r="N40" s="87" t="s">
        <v>1766</v>
      </c>
      <c r="O40" s="87" t="s">
        <v>1767</v>
      </c>
      <c r="P40" s="215" t="s">
        <v>1264</v>
      </c>
      <c r="Q40" s="86" t="s">
        <v>1265</v>
      </c>
    </row>
    <row r="41" spans="1:17" s="86" customFormat="1" ht="12.75">
      <c r="A41" s="124">
        <v>40</v>
      </c>
      <c r="B41" s="125" t="s">
        <v>884</v>
      </c>
      <c r="C41" s="86" t="s">
        <v>1635</v>
      </c>
      <c r="D41" s="94" t="s">
        <v>1768</v>
      </c>
      <c r="E41" s="89"/>
      <c r="G41" s="126" t="s">
        <v>989</v>
      </c>
      <c r="M41" s="86">
        <v>1</v>
      </c>
      <c r="N41" s="87" t="s">
        <v>1769</v>
      </c>
      <c r="O41" s="87" t="s">
        <v>1770</v>
      </c>
      <c r="P41" s="215" t="s">
        <v>1264</v>
      </c>
      <c r="Q41" s="86" t="s">
        <v>1265</v>
      </c>
    </row>
    <row r="42" spans="1:17" s="86" customFormat="1" ht="12.75">
      <c r="A42" s="124">
        <v>41</v>
      </c>
      <c r="B42" s="125" t="s">
        <v>884</v>
      </c>
      <c r="C42" s="86" t="s">
        <v>1635</v>
      </c>
      <c r="D42" s="94" t="s">
        <v>1771</v>
      </c>
      <c r="E42" s="89"/>
      <c r="G42" s="126" t="s">
        <v>989</v>
      </c>
      <c r="M42" s="86">
        <v>1</v>
      </c>
      <c r="N42" s="87" t="s">
        <v>1772</v>
      </c>
      <c r="O42" s="87" t="s">
        <v>1773</v>
      </c>
      <c r="P42" s="215" t="s">
        <v>1264</v>
      </c>
      <c r="Q42" s="86" t="s">
        <v>1265</v>
      </c>
    </row>
    <row r="43" spans="1:17" s="86" customFormat="1" ht="12.75">
      <c r="A43" s="124">
        <v>42</v>
      </c>
      <c r="B43" s="125" t="s">
        <v>884</v>
      </c>
      <c r="C43" s="86" t="s">
        <v>1635</v>
      </c>
      <c r="D43" s="94" t="s">
        <v>1774</v>
      </c>
      <c r="E43" s="89"/>
      <c r="G43" s="126" t="s">
        <v>989</v>
      </c>
      <c r="M43" s="86">
        <v>1</v>
      </c>
      <c r="N43" s="87" t="s">
        <v>1775</v>
      </c>
      <c r="O43" s="87" t="s">
        <v>1776</v>
      </c>
      <c r="P43" s="215" t="s">
        <v>1264</v>
      </c>
      <c r="Q43" s="86" t="s">
        <v>1265</v>
      </c>
    </row>
    <row r="44" spans="1:17" s="86" customFormat="1" ht="12.75">
      <c r="A44" s="124">
        <v>43</v>
      </c>
      <c r="B44" s="125" t="s">
        <v>884</v>
      </c>
      <c r="C44" s="86" t="s">
        <v>1635</v>
      </c>
      <c r="D44" s="94" t="s">
        <v>1777</v>
      </c>
      <c r="E44" s="89"/>
      <c r="G44" s="126" t="s">
        <v>989</v>
      </c>
      <c r="M44" s="86">
        <v>1</v>
      </c>
      <c r="N44" s="87" t="s">
        <v>1778</v>
      </c>
      <c r="O44" s="87" t="s">
        <v>1779</v>
      </c>
      <c r="P44" s="215" t="s">
        <v>1264</v>
      </c>
      <c r="Q44" s="86" t="s">
        <v>1265</v>
      </c>
    </row>
    <row r="45" spans="1:17" s="86" customFormat="1" ht="12.75">
      <c r="A45" s="124">
        <v>44</v>
      </c>
      <c r="B45" s="125" t="s">
        <v>884</v>
      </c>
      <c r="C45" s="86" t="s">
        <v>1635</v>
      </c>
      <c r="D45" s="94" t="s">
        <v>1780</v>
      </c>
      <c r="E45" s="89"/>
      <c r="G45" s="126" t="s">
        <v>989</v>
      </c>
      <c r="M45" s="86">
        <v>1</v>
      </c>
      <c r="N45" s="87" t="s">
        <v>1781</v>
      </c>
      <c r="O45" s="87" t="s">
        <v>1782</v>
      </c>
      <c r="P45" s="215" t="s">
        <v>1264</v>
      </c>
      <c r="Q45" s="86" t="s">
        <v>1265</v>
      </c>
    </row>
    <row r="46" spans="1:17" s="86" customFormat="1" ht="12.75">
      <c r="A46" s="124">
        <v>45</v>
      </c>
      <c r="B46" s="125" t="s">
        <v>884</v>
      </c>
      <c r="C46" s="86" t="s">
        <v>1635</v>
      </c>
      <c r="D46" s="94" t="s">
        <v>1783</v>
      </c>
      <c r="E46" s="89"/>
      <c r="G46" s="126" t="s">
        <v>989</v>
      </c>
      <c r="M46" s="86">
        <v>1</v>
      </c>
      <c r="N46" s="87" t="s">
        <v>1784</v>
      </c>
      <c r="O46" s="87" t="s">
        <v>1785</v>
      </c>
      <c r="P46" s="215" t="s">
        <v>1264</v>
      </c>
      <c r="Q46" s="86" t="s">
        <v>1265</v>
      </c>
    </row>
    <row r="47" spans="1:17" s="86" customFormat="1" ht="12.75">
      <c r="A47" s="124">
        <v>46</v>
      </c>
      <c r="B47" s="125" t="s">
        <v>884</v>
      </c>
      <c r="C47" s="86" t="s">
        <v>1635</v>
      </c>
      <c r="D47" s="94" t="s">
        <v>1786</v>
      </c>
      <c r="E47" s="89"/>
      <c r="G47" s="126" t="s">
        <v>989</v>
      </c>
      <c r="M47" s="86">
        <v>1</v>
      </c>
      <c r="N47" s="87" t="s">
        <v>1787</v>
      </c>
      <c r="O47" s="87" t="s">
        <v>1788</v>
      </c>
      <c r="P47" s="215" t="s">
        <v>1264</v>
      </c>
      <c r="Q47" s="86" t="s">
        <v>1265</v>
      </c>
    </row>
    <row r="48" spans="1:17" s="86" customFormat="1" ht="12.75">
      <c r="A48" s="124">
        <v>47</v>
      </c>
      <c r="B48" s="125" t="s">
        <v>884</v>
      </c>
      <c r="C48" s="86" t="s">
        <v>1635</v>
      </c>
      <c r="D48" s="94" t="s">
        <v>1789</v>
      </c>
      <c r="E48" s="89"/>
      <c r="G48" s="126" t="s">
        <v>989</v>
      </c>
      <c r="M48" s="86">
        <v>1</v>
      </c>
      <c r="N48" s="87" t="s">
        <v>1790</v>
      </c>
      <c r="O48" s="87" t="s">
        <v>1791</v>
      </c>
      <c r="P48" s="215" t="s">
        <v>1264</v>
      </c>
      <c r="Q48" s="86" t="s">
        <v>1265</v>
      </c>
    </row>
    <row r="49" spans="1:17" s="86" customFormat="1" ht="12.75">
      <c r="A49" s="124">
        <v>48</v>
      </c>
      <c r="B49" s="125" t="s">
        <v>884</v>
      </c>
      <c r="C49" s="86" t="s">
        <v>1635</v>
      </c>
      <c r="D49" s="94" t="s">
        <v>1792</v>
      </c>
      <c r="E49" s="89"/>
      <c r="G49" s="126" t="s">
        <v>989</v>
      </c>
      <c r="M49" s="86">
        <v>1</v>
      </c>
      <c r="N49" s="87" t="s">
        <v>1793</v>
      </c>
      <c r="O49" s="87" t="s">
        <v>1794</v>
      </c>
      <c r="P49" s="215" t="s">
        <v>1264</v>
      </c>
      <c r="Q49" s="86" t="s">
        <v>1265</v>
      </c>
    </row>
    <row r="50" spans="1:17" s="86" customFormat="1" ht="12.75">
      <c r="A50" s="124">
        <v>49</v>
      </c>
      <c r="B50" s="125" t="s">
        <v>884</v>
      </c>
      <c r="C50" s="86" t="s">
        <v>1635</v>
      </c>
      <c r="D50" s="94" t="s">
        <v>1795</v>
      </c>
      <c r="E50" s="89"/>
      <c r="G50" s="126" t="s">
        <v>989</v>
      </c>
      <c r="M50" s="86">
        <v>1</v>
      </c>
      <c r="N50" s="87" t="s">
        <v>1796</v>
      </c>
      <c r="O50" s="87" t="s">
        <v>1797</v>
      </c>
      <c r="P50" s="215" t="s">
        <v>1264</v>
      </c>
      <c r="Q50" s="86" t="s">
        <v>1265</v>
      </c>
    </row>
    <row r="51" spans="1:17" s="86" customFormat="1" ht="12.75">
      <c r="A51" s="124">
        <v>50</v>
      </c>
      <c r="B51" s="125" t="s">
        <v>884</v>
      </c>
      <c r="C51" s="86" t="s">
        <v>1635</v>
      </c>
      <c r="D51" s="94" t="s">
        <v>1798</v>
      </c>
      <c r="E51" s="89"/>
      <c r="G51" s="126" t="s">
        <v>989</v>
      </c>
      <c r="M51" s="86">
        <v>1</v>
      </c>
      <c r="N51" s="87" t="s">
        <v>1799</v>
      </c>
      <c r="O51" s="87" t="s">
        <v>1800</v>
      </c>
      <c r="P51" s="215" t="s">
        <v>1264</v>
      </c>
      <c r="Q51" s="86" t="s">
        <v>1265</v>
      </c>
    </row>
    <row r="52" spans="1:17" s="86" customFormat="1" ht="12.75">
      <c r="A52" s="124">
        <v>51</v>
      </c>
      <c r="B52" s="125" t="s">
        <v>884</v>
      </c>
      <c r="C52" s="86" t="s">
        <v>1635</v>
      </c>
      <c r="D52" s="94" t="s">
        <v>1801</v>
      </c>
      <c r="E52" s="89"/>
      <c r="G52" s="126" t="s">
        <v>989</v>
      </c>
      <c r="M52" s="86">
        <v>1</v>
      </c>
      <c r="N52" s="87" t="s">
        <v>1670</v>
      </c>
      <c r="O52" s="87" t="s">
        <v>1802</v>
      </c>
      <c r="P52" s="215" t="s">
        <v>1264</v>
      </c>
      <c r="Q52" s="86" t="s">
        <v>1265</v>
      </c>
    </row>
    <row r="53" spans="1:17" s="86" customFormat="1" ht="12.75">
      <c r="A53" s="124">
        <v>52</v>
      </c>
      <c r="B53" s="125" t="s">
        <v>884</v>
      </c>
      <c r="C53" s="86" t="s">
        <v>1635</v>
      </c>
      <c r="D53" s="94" t="s">
        <v>1803</v>
      </c>
      <c r="E53" s="89"/>
      <c r="G53" s="126" t="s">
        <v>989</v>
      </c>
      <c r="M53" s="86">
        <v>1</v>
      </c>
      <c r="N53" s="87" t="s">
        <v>1804</v>
      </c>
      <c r="O53" s="87" t="s">
        <v>1805</v>
      </c>
      <c r="P53" s="215" t="s">
        <v>1264</v>
      </c>
      <c r="Q53" s="86" t="s">
        <v>1265</v>
      </c>
    </row>
    <row r="54" spans="1:17" s="86" customFormat="1" ht="12.75">
      <c r="A54" s="124">
        <v>53</v>
      </c>
      <c r="B54" s="125" t="s">
        <v>884</v>
      </c>
      <c r="C54" s="86" t="s">
        <v>1635</v>
      </c>
      <c r="D54" s="94" t="s">
        <v>1806</v>
      </c>
      <c r="E54" s="89"/>
      <c r="G54" s="126" t="s">
        <v>989</v>
      </c>
      <c r="M54" s="86">
        <v>1</v>
      </c>
      <c r="N54" s="87" t="s">
        <v>1807</v>
      </c>
      <c r="O54" s="87" t="s">
        <v>1808</v>
      </c>
      <c r="P54" s="215" t="s">
        <v>1264</v>
      </c>
      <c r="Q54" s="86" t="s">
        <v>1265</v>
      </c>
    </row>
    <row r="55" spans="1:17" s="86" customFormat="1" ht="12.75">
      <c r="A55" s="124">
        <v>54</v>
      </c>
      <c r="B55" s="125" t="s">
        <v>884</v>
      </c>
      <c r="C55" s="86" t="s">
        <v>1635</v>
      </c>
      <c r="D55" s="94" t="s">
        <v>1809</v>
      </c>
      <c r="E55" s="89"/>
      <c r="G55" s="126" t="s">
        <v>989</v>
      </c>
      <c r="M55" s="86">
        <v>1</v>
      </c>
      <c r="N55" s="87" t="s">
        <v>1810</v>
      </c>
      <c r="O55" s="87" t="s">
        <v>1811</v>
      </c>
      <c r="P55" s="215" t="s">
        <v>1264</v>
      </c>
      <c r="Q55" s="86" t="s">
        <v>1265</v>
      </c>
    </row>
    <row r="56" spans="1:17" s="86" customFormat="1" ht="12.75">
      <c r="A56" s="124">
        <v>55</v>
      </c>
      <c r="B56" s="125" t="s">
        <v>884</v>
      </c>
      <c r="C56" s="86" t="s">
        <v>1635</v>
      </c>
      <c r="D56" s="94" t="s">
        <v>1812</v>
      </c>
      <c r="E56" s="89"/>
      <c r="G56" s="126" t="s">
        <v>989</v>
      </c>
      <c r="M56" s="86">
        <v>1</v>
      </c>
      <c r="N56" s="87" t="s">
        <v>1813</v>
      </c>
      <c r="O56" s="87" t="s">
        <v>1814</v>
      </c>
      <c r="P56" s="215" t="s">
        <v>1264</v>
      </c>
      <c r="Q56" s="86" t="s">
        <v>1265</v>
      </c>
    </row>
    <row r="57" spans="1:17" s="86" customFormat="1" ht="12.75">
      <c r="A57" s="124">
        <v>56</v>
      </c>
      <c r="B57" s="125" t="s">
        <v>884</v>
      </c>
      <c r="C57" s="86" t="s">
        <v>1635</v>
      </c>
      <c r="D57" s="94" t="s">
        <v>1815</v>
      </c>
      <c r="E57" s="89"/>
      <c r="G57" s="126" t="s">
        <v>989</v>
      </c>
      <c r="M57" s="86">
        <v>1</v>
      </c>
      <c r="N57" s="87" t="s">
        <v>1816</v>
      </c>
      <c r="O57" s="87" t="s">
        <v>1817</v>
      </c>
      <c r="P57" s="215" t="s">
        <v>1264</v>
      </c>
      <c r="Q57" s="86" t="s">
        <v>1265</v>
      </c>
    </row>
    <row r="58" spans="1:17" s="86" customFormat="1" ht="12.75">
      <c r="A58" s="124">
        <v>57</v>
      </c>
      <c r="B58" s="125" t="s">
        <v>884</v>
      </c>
      <c r="C58" s="86" t="s">
        <v>1635</v>
      </c>
      <c r="D58" s="94" t="s">
        <v>1818</v>
      </c>
      <c r="E58" s="89"/>
      <c r="G58" s="126" t="s">
        <v>989</v>
      </c>
      <c r="M58" s="86">
        <v>1</v>
      </c>
      <c r="N58" s="87" t="s">
        <v>1819</v>
      </c>
      <c r="O58" s="87" t="s">
        <v>1820</v>
      </c>
      <c r="P58" s="215" t="s">
        <v>1264</v>
      </c>
      <c r="Q58" s="86" t="s">
        <v>1265</v>
      </c>
    </row>
    <row r="59" spans="1:17" s="86" customFormat="1" ht="12.75">
      <c r="A59" s="124">
        <v>58</v>
      </c>
      <c r="B59" s="125" t="s">
        <v>884</v>
      </c>
      <c r="C59" s="86" t="s">
        <v>1635</v>
      </c>
      <c r="D59" s="94" t="s">
        <v>1821</v>
      </c>
      <c r="E59" s="89"/>
      <c r="G59" s="126" t="s">
        <v>989</v>
      </c>
      <c r="M59" s="86">
        <v>1</v>
      </c>
      <c r="N59" s="87" t="s">
        <v>1822</v>
      </c>
      <c r="O59" s="87" t="s">
        <v>1823</v>
      </c>
      <c r="P59" s="215" t="s">
        <v>1264</v>
      </c>
      <c r="Q59" s="86" t="s">
        <v>1265</v>
      </c>
    </row>
    <row r="60" spans="1:17" s="86" customFormat="1" ht="12.75">
      <c r="A60" s="124">
        <v>59</v>
      </c>
      <c r="B60" s="125" t="s">
        <v>884</v>
      </c>
      <c r="C60" s="86" t="s">
        <v>1635</v>
      </c>
      <c r="D60" s="94" t="s">
        <v>1824</v>
      </c>
      <c r="E60" s="89"/>
      <c r="G60" s="126" t="s">
        <v>989</v>
      </c>
      <c r="M60" s="86">
        <v>1</v>
      </c>
      <c r="N60" s="87" t="s">
        <v>1825</v>
      </c>
      <c r="O60" s="87" t="s">
        <v>1826</v>
      </c>
      <c r="P60" s="215" t="s">
        <v>1264</v>
      </c>
      <c r="Q60" s="86" t="s">
        <v>1265</v>
      </c>
    </row>
    <row r="61" spans="1:17" s="86" customFormat="1" ht="12.75">
      <c r="A61" s="124">
        <v>60</v>
      </c>
      <c r="B61" s="125" t="s">
        <v>884</v>
      </c>
      <c r="C61" s="86" t="s">
        <v>1635</v>
      </c>
      <c r="D61" s="94" t="s">
        <v>1827</v>
      </c>
      <c r="E61" s="89"/>
      <c r="G61" s="126" t="s">
        <v>989</v>
      </c>
      <c r="M61" s="86">
        <v>1</v>
      </c>
      <c r="N61" s="87" t="s">
        <v>1828</v>
      </c>
      <c r="O61" s="87" t="s">
        <v>1829</v>
      </c>
      <c r="P61" s="215" t="s">
        <v>1264</v>
      </c>
      <c r="Q61" s="86" t="s">
        <v>1265</v>
      </c>
    </row>
    <row r="62" spans="1:17" s="86" customFormat="1" ht="12.75">
      <c r="A62" s="124">
        <v>61</v>
      </c>
      <c r="B62" s="125" t="s">
        <v>884</v>
      </c>
      <c r="C62" s="86" t="s">
        <v>1635</v>
      </c>
      <c r="D62" s="94" t="s">
        <v>1830</v>
      </c>
      <c r="E62" s="89"/>
      <c r="G62" s="126" t="s">
        <v>989</v>
      </c>
      <c r="M62" s="86">
        <v>1</v>
      </c>
      <c r="N62" s="87" t="s">
        <v>1831</v>
      </c>
      <c r="O62" s="87" t="s">
        <v>1832</v>
      </c>
      <c r="P62" s="215" t="s">
        <v>1264</v>
      </c>
      <c r="Q62" s="86" t="s">
        <v>1265</v>
      </c>
    </row>
    <row r="63" spans="1:17" s="86" customFormat="1" ht="12.75">
      <c r="A63" s="124">
        <v>62</v>
      </c>
      <c r="B63" s="125" t="s">
        <v>884</v>
      </c>
      <c r="C63" s="86" t="s">
        <v>1635</v>
      </c>
      <c r="D63" s="94" t="s">
        <v>1833</v>
      </c>
      <c r="E63" s="89"/>
      <c r="G63" s="126" t="s">
        <v>989</v>
      </c>
      <c r="M63" s="86">
        <v>1</v>
      </c>
      <c r="N63" s="87" t="s">
        <v>1834</v>
      </c>
      <c r="O63" s="87" t="s">
        <v>1835</v>
      </c>
      <c r="P63" s="215" t="s">
        <v>1264</v>
      </c>
      <c r="Q63" s="86" t="s">
        <v>1265</v>
      </c>
    </row>
    <row r="64" spans="1:17" s="86" customFormat="1" ht="12.75">
      <c r="A64" s="124">
        <v>63</v>
      </c>
      <c r="B64" s="125" t="s">
        <v>884</v>
      </c>
      <c r="C64" s="86" t="s">
        <v>1635</v>
      </c>
      <c r="D64" s="94" t="s">
        <v>1836</v>
      </c>
      <c r="E64" s="89"/>
      <c r="G64" s="126" t="s">
        <v>989</v>
      </c>
      <c r="M64" s="86">
        <v>1</v>
      </c>
      <c r="N64" s="87" t="s">
        <v>1837</v>
      </c>
      <c r="O64" s="87" t="s">
        <v>1838</v>
      </c>
      <c r="P64" s="215" t="s">
        <v>1264</v>
      </c>
      <c r="Q64" s="86" t="s">
        <v>1265</v>
      </c>
    </row>
    <row r="65" spans="1:17" s="86" customFormat="1" ht="12.75">
      <c r="A65" s="124">
        <v>64</v>
      </c>
      <c r="B65" s="125" t="s">
        <v>884</v>
      </c>
      <c r="C65" s="86" t="s">
        <v>1635</v>
      </c>
      <c r="D65" s="94" t="s">
        <v>1839</v>
      </c>
      <c r="E65" s="89"/>
      <c r="G65" s="126" t="s">
        <v>989</v>
      </c>
      <c r="M65" s="86">
        <v>1</v>
      </c>
      <c r="N65" s="87" t="s">
        <v>1840</v>
      </c>
      <c r="O65" s="87" t="s">
        <v>1841</v>
      </c>
      <c r="P65" s="215" t="s">
        <v>1264</v>
      </c>
      <c r="Q65" s="86" t="s">
        <v>1265</v>
      </c>
    </row>
    <row r="66" spans="1:17" s="86" customFormat="1" ht="12.75">
      <c r="A66" s="124">
        <v>65</v>
      </c>
      <c r="B66" s="125" t="s">
        <v>884</v>
      </c>
      <c r="C66" s="86" t="s">
        <v>1635</v>
      </c>
      <c r="D66" s="94" t="s">
        <v>1842</v>
      </c>
      <c r="E66" s="89"/>
      <c r="G66" s="126" t="s">
        <v>989</v>
      </c>
      <c r="M66" s="86">
        <v>1</v>
      </c>
      <c r="N66" s="87" t="s">
        <v>1843</v>
      </c>
      <c r="O66" s="87" t="s">
        <v>1844</v>
      </c>
      <c r="P66" s="215" t="s">
        <v>1264</v>
      </c>
      <c r="Q66" s="86" t="s">
        <v>1265</v>
      </c>
    </row>
    <row r="67" spans="1:17" s="86" customFormat="1" ht="12.75">
      <c r="A67" s="124">
        <v>66</v>
      </c>
      <c r="B67" s="125" t="s">
        <v>884</v>
      </c>
      <c r="C67" s="86" t="s">
        <v>1635</v>
      </c>
      <c r="D67" s="94" t="s">
        <v>1845</v>
      </c>
      <c r="E67" s="89"/>
      <c r="G67" s="126" t="s">
        <v>989</v>
      </c>
      <c r="M67" s="86">
        <v>1</v>
      </c>
      <c r="N67" s="87" t="s">
        <v>1846</v>
      </c>
      <c r="O67" s="87" t="s">
        <v>1847</v>
      </c>
      <c r="P67" s="215" t="s">
        <v>1264</v>
      </c>
      <c r="Q67" s="86" t="s">
        <v>1265</v>
      </c>
    </row>
    <row r="68" spans="1:17" s="86" customFormat="1" ht="12.75">
      <c r="A68" s="124">
        <v>67</v>
      </c>
      <c r="B68" s="125" t="s">
        <v>884</v>
      </c>
      <c r="C68" s="86" t="s">
        <v>1635</v>
      </c>
      <c r="D68" s="94" t="s">
        <v>1848</v>
      </c>
      <c r="E68" s="89"/>
      <c r="G68" s="126" t="s">
        <v>989</v>
      </c>
      <c r="M68" s="86">
        <v>1</v>
      </c>
      <c r="N68" s="87" t="s">
        <v>1849</v>
      </c>
      <c r="O68" s="87" t="s">
        <v>1850</v>
      </c>
      <c r="P68" s="215" t="s">
        <v>1264</v>
      </c>
      <c r="Q68" s="86" t="s">
        <v>1265</v>
      </c>
    </row>
    <row r="69" spans="1:17" s="86" customFormat="1" ht="12.75">
      <c r="A69" s="124">
        <v>68</v>
      </c>
      <c r="B69" s="125" t="s">
        <v>884</v>
      </c>
      <c r="C69" s="86" t="s">
        <v>1635</v>
      </c>
      <c r="D69" s="94" t="s">
        <v>1851</v>
      </c>
      <c r="E69" s="89"/>
      <c r="G69" s="126" t="s">
        <v>989</v>
      </c>
      <c r="M69" s="86">
        <v>1</v>
      </c>
      <c r="N69" s="87" t="s">
        <v>1852</v>
      </c>
      <c r="O69" s="87" t="s">
        <v>1853</v>
      </c>
      <c r="P69" s="215" t="s">
        <v>1264</v>
      </c>
      <c r="Q69" s="86" t="s">
        <v>1265</v>
      </c>
    </row>
    <row r="70" spans="1:17" s="86" customFormat="1" ht="12.75">
      <c r="A70" s="124">
        <v>69</v>
      </c>
      <c r="B70" s="125" t="s">
        <v>884</v>
      </c>
      <c r="C70" s="86" t="s">
        <v>1635</v>
      </c>
      <c r="D70" s="94" t="s">
        <v>1854</v>
      </c>
      <c r="E70" s="89"/>
      <c r="G70" s="126" t="s">
        <v>989</v>
      </c>
      <c r="M70" s="86">
        <v>1</v>
      </c>
      <c r="N70" s="87" t="s">
        <v>1855</v>
      </c>
      <c r="O70" s="87" t="s">
        <v>1856</v>
      </c>
      <c r="P70" s="215" t="s">
        <v>1264</v>
      </c>
      <c r="Q70" s="86" t="s">
        <v>1265</v>
      </c>
    </row>
    <row r="71" spans="1:17" s="86" customFormat="1" ht="12.75">
      <c r="A71" s="124">
        <v>70</v>
      </c>
      <c r="B71" s="125" t="s">
        <v>884</v>
      </c>
      <c r="C71" s="86" t="s">
        <v>1635</v>
      </c>
      <c r="D71" s="94" t="s">
        <v>1857</v>
      </c>
      <c r="E71" s="89"/>
      <c r="G71" s="126" t="s">
        <v>989</v>
      </c>
      <c r="M71" s="86">
        <v>1</v>
      </c>
      <c r="N71" s="87" t="s">
        <v>1858</v>
      </c>
      <c r="O71" s="87" t="s">
        <v>1859</v>
      </c>
      <c r="P71" s="215" t="s">
        <v>1264</v>
      </c>
      <c r="Q71" s="86" t="s">
        <v>1265</v>
      </c>
    </row>
    <row r="72" spans="1:17" s="86" customFormat="1" ht="12.75">
      <c r="A72" s="124">
        <v>71</v>
      </c>
      <c r="B72" s="125" t="s">
        <v>884</v>
      </c>
      <c r="C72" s="86" t="s">
        <v>1635</v>
      </c>
      <c r="D72" s="94" t="s">
        <v>1860</v>
      </c>
      <c r="E72" s="89"/>
      <c r="G72" s="126" t="s">
        <v>989</v>
      </c>
      <c r="M72" s="86">
        <v>1</v>
      </c>
      <c r="N72" s="87" t="s">
        <v>1861</v>
      </c>
      <c r="O72" s="87" t="s">
        <v>1862</v>
      </c>
      <c r="P72" s="215" t="s">
        <v>1264</v>
      </c>
      <c r="Q72" s="86" t="s">
        <v>1265</v>
      </c>
    </row>
    <row r="73" spans="1:17" s="86" customFormat="1" ht="12.75">
      <c r="A73" s="124">
        <v>72</v>
      </c>
      <c r="B73" s="125" t="s">
        <v>884</v>
      </c>
      <c r="C73" s="86" t="s">
        <v>1635</v>
      </c>
      <c r="D73" s="94" t="s">
        <v>1863</v>
      </c>
      <c r="E73" s="89"/>
      <c r="G73" s="126" t="s">
        <v>989</v>
      </c>
      <c r="M73" s="86">
        <v>1</v>
      </c>
      <c r="N73" s="87" t="s">
        <v>1864</v>
      </c>
      <c r="O73" s="87" t="s">
        <v>1865</v>
      </c>
      <c r="P73" s="215" t="s">
        <v>1264</v>
      </c>
      <c r="Q73" s="86" t="s">
        <v>1265</v>
      </c>
    </row>
    <row r="74" spans="1:17" s="86" customFormat="1" ht="12.75">
      <c r="A74" s="124">
        <v>73</v>
      </c>
      <c r="B74" s="125" t="s">
        <v>884</v>
      </c>
      <c r="C74" s="86" t="s">
        <v>1635</v>
      </c>
      <c r="D74" s="94" t="s">
        <v>1866</v>
      </c>
      <c r="E74" s="89"/>
      <c r="G74" s="126" t="s">
        <v>989</v>
      </c>
      <c r="M74" s="86">
        <v>1</v>
      </c>
      <c r="N74" s="87" t="s">
        <v>1867</v>
      </c>
      <c r="O74" s="87" t="s">
        <v>1868</v>
      </c>
      <c r="P74" s="215" t="s">
        <v>1264</v>
      </c>
      <c r="Q74" s="86" t="s">
        <v>1265</v>
      </c>
    </row>
    <row r="75" spans="1:17" s="86" customFormat="1" ht="12.75">
      <c r="A75" s="124">
        <v>74</v>
      </c>
      <c r="B75" s="125" t="s">
        <v>884</v>
      </c>
      <c r="C75" s="86" t="s">
        <v>1635</v>
      </c>
      <c r="D75" s="94" t="s">
        <v>1869</v>
      </c>
      <c r="E75" s="89"/>
      <c r="G75" s="126" t="s">
        <v>989</v>
      </c>
      <c r="M75" s="86">
        <v>1</v>
      </c>
      <c r="N75" s="87" t="s">
        <v>1674</v>
      </c>
      <c r="O75" s="87" t="s">
        <v>1870</v>
      </c>
      <c r="P75" s="215" t="s">
        <v>1264</v>
      </c>
      <c r="Q75" s="86" t="s">
        <v>1265</v>
      </c>
    </row>
    <row r="76" spans="1:17" s="86" customFormat="1" ht="12.75">
      <c r="A76" s="124">
        <v>75</v>
      </c>
      <c r="B76" s="125" t="s">
        <v>884</v>
      </c>
      <c r="C76" s="86" t="s">
        <v>1635</v>
      </c>
      <c r="D76" s="94" t="s">
        <v>1871</v>
      </c>
      <c r="E76" s="89"/>
      <c r="G76" s="126" t="s">
        <v>989</v>
      </c>
      <c r="M76" s="86">
        <v>1</v>
      </c>
      <c r="N76" s="87" t="s">
        <v>1872</v>
      </c>
      <c r="O76" s="87" t="s">
        <v>1873</v>
      </c>
      <c r="P76" s="215" t="s">
        <v>1264</v>
      </c>
      <c r="Q76" s="86" t="s">
        <v>1265</v>
      </c>
    </row>
    <row r="77" spans="1:17" s="86" customFormat="1" ht="12.75">
      <c r="A77" s="124">
        <v>76</v>
      </c>
      <c r="B77" s="125" t="s">
        <v>884</v>
      </c>
      <c r="C77" s="86" t="s">
        <v>1635</v>
      </c>
      <c r="D77" s="94" t="s">
        <v>1874</v>
      </c>
      <c r="E77" s="89"/>
      <c r="G77" s="126" t="s">
        <v>989</v>
      </c>
      <c r="M77" s="86">
        <v>1</v>
      </c>
      <c r="N77" s="87" t="s">
        <v>1875</v>
      </c>
      <c r="O77" s="87" t="s">
        <v>1876</v>
      </c>
      <c r="P77" s="215" t="s">
        <v>1264</v>
      </c>
      <c r="Q77" s="86" t="s">
        <v>1265</v>
      </c>
    </row>
    <row r="78" spans="1:17" s="86" customFormat="1" ht="12.75">
      <c r="A78" s="124">
        <v>77</v>
      </c>
      <c r="B78" s="125" t="s">
        <v>884</v>
      </c>
      <c r="C78" s="86" t="s">
        <v>1635</v>
      </c>
      <c r="D78" s="94" t="s">
        <v>1877</v>
      </c>
      <c r="E78" s="89"/>
      <c r="G78" s="126" t="s">
        <v>989</v>
      </c>
      <c r="M78" s="86">
        <v>1</v>
      </c>
      <c r="N78" s="87" t="s">
        <v>1878</v>
      </c>
      <c r="O78" s="87" t="s">
        <v>1879</v>
      </c>
      <c r="P78" s="215" t="s">
        <v>1264</v>
      </c>
      <c r="Q78" s="86" t="s">
        <v>1265</v>
      </c>
    </row>
    <row r="79" spans="1:17" s="86" customFormat="1" ht="12.75">
      <c r="A79" s="124">
        <v>78</v>
      </c>
      <c r="B79" s="125" t="s">
        <v>884</v>
      </c>
      <c r="C79" s="86" t="s">
        <v>1635</v>
      </c>
      <c r="D79" s="94" t="s">
        <v>1880</v>
      </c>
      <c r="E79" s="89"/>
      <c r="G79" s="126" t="s">
        <v>989</v>
      </c>
      <c r="M79" s="86">
        <v>1</v>
      </c>
      <c r="N79" s="87" t="s">
        <v>1881</v>
      </c>
      <c r="O79" s="87" t="s">
        <v>1882</v>
      </c>
      <c r="P79" s="215" t="s">
        <v>1264</v>
      </c>
      <c r="Q79" s="86" t="s">
        <v>1265</v>
      </c>
    </row>
    <row r="80" spans="1:17" s="86" customFormat="1" ht="12.75">
      <c r="A80" s="124">
        <v>79</v>
      </c>
      <c r="B80" s="125" t="s">
        <v>884</v>
      </c>
      <c r="C80" s="86" t="s">
        <v>1635</v>
      </c>
      <c r="D80" s="94" t="s">
        <v>1883</v>
      </c>
      <c r="E80" s="89"/>
      <c r="G80" s="126" t="s">
        <v>989</v>
      </c>
      <c r="M80" s="86">
        <v>1</v>
      </c>
      <c r="N80" s="87" t="s">
        <v>1884</v>
      </c>
      <c r="O80" s="87" t="s">
        <v>1885</v>
      </c>
      <c r="P80" s="215" t="s">
        <v>1264</v>
      </c>
      <c r="Q80" s="86" t="s">
        <v>1265</v>
      </c>
    </row>
    <row r="81" spans="1:17" s="86" customFormat="1" ht="12.75">
      <c r="A81" s="124">
        <v>80</v>
      </c>
      <c r="B81" s="125" t="s">
        <v>884</v>
      </c>
      <c r="C81" s="86" t="s">
        <v>1635</v>
      </c>
      <c r="D81" s="94" t="s">
        <v>1886</v>
      </c>
      <c r="E81" s="89"/>
      <c r="G81" s="126" t="s">
        <v>989</v>
      </c>
      <c r="M81" s="86">
        <v>1</v>
      </c>
      <c r="N81" s="87" t="s">
        <v>1887</v>
      </c>
      <c r="O81" s="87" t="s">
        <v>1888</v>
      </c>
      <c r="P81" s="215" t="s">
        <v>1264</v>
      </c>
      <c r="Q81" s="86" t="s">
        <v>1265</v>
      </c>
    </row>
    <row r="82" spans="1:17" s="86" customFormat="1" ht="12.75">
      <c r="A82" s="124">
        <v>81</v>
      </c>
      <c r="B82" s="125" t="s">
        <v>884</v>
      </c>
      <c r="C82" s="86" t="s">
        <v>1635</v>
      </c>
      <c r="D82" s="94" t="s">
        <v>1889</v>
      </c>
      <c r="E82" s="89"/>
      <c r="G82" s="126" t="s">
        <v>989</v>
      </c>
      <c r="M82" s="86">
        <v>1</v>
      </c>
      <c r="N82" s="87" t="s">
        <v>1890</v>
      </c>
      <c r="O82" s="87" t="s">
        <v>1891</v>
      </c>
      <c r="P82" s="215" t="s">
        <v>1264</v>
      </c>
      <c r="Q82" s="86" t="s">
        <v>1265</v>
      </c>
    </row>
    <row r="83" spans="1:17" s="86" customFormat="1" ht="12.75">
      <c r="A83" s="124">
        <v>82</v>
      </c>
      <c r="B83" s="125" t="s">
        <v>884</v>
      </c>
      <c r="C83" s="86" t="s">
        <v>1635</v>
      </c>
      <c r="D83" s="94" t="s">
        <v>1892</v>
      </c>
      <c r="E83" s="89"/>
      <c r="G83" s="126" t="s">
        <v>989</v>
      </c>
      <c r="M83" s="86">
        <v>1</v>
      </c>
      <c r="N83" s="87" t="s">
        <v>1893</v>
      </c>
      <c r="O83" s="87" t="s">
        <v>1894</v>
      </c>
      <c r="P83" s="215" t="s">
        <v>1264</v>
      </c>
      <c r="Q83" s="86" t="s">
        <v>1265</v>
      </c>
    </row>
    <row r="84" spans="1:17" s="86" customFormat="1" ht="12.75">
      <c r="A84" s="124">
        <v>83</v>
      </c>
      <c r="B84" s="125" t="s">
        <v>884</v>
      </c>
      <c r="C84" s="86" t="s">
        <v>1635</v>
      </c>
      <c r="D84" s="94" t="s">
        <v>1895</v>
      </c>
      <c r="E84" s="89"/>
      <c r="G84" s="126" t="s">
        <v>989</v>
      </c>
      <c r="M84" s="86">
        <v>1</v>
      </c>
      <c r="N84" s="87" t="s">
        <v>1896</v>
      </c>
      <c r="O84" s="87" t="s">
        <v>1897</v>
      </c>
      <c r="P84" s="215" t="s">
        <v>1264</v>
      </c>
      <c r="Q84" s="86" t="s">
        <v>1265</v>
      </c>
    </row>
    <row r="85" spans="1:17" s="86" customFormat="1" ht="12.75">
      <c r="A85" s="124">
        <v>84</v>
      </c>
      <c r="B85" s="125" t="s">
        <v>884</v>
      </c>
      <c r="C85" s="86" t="s">
        <v>1635</v>
      </c>
      <c r="D85" s="94" t="s">
        <v>1898</v>
      </c>
      <c r="E85" s="89"/>
      <c r="G85" s="126" t="s">
        <v>989</v>
      </c>
      <c r="M85" s="86">
        <v>1</v>
      </c>
      <c r="N85" s="87" t="s">
        <v>1899</v>
      </c>
      <c r="O85" s="87" t="s">
        <v>1900</v>
      </c>
      <c r="P85" s="215" t="s">
        <v>1264</v>
      </c>
      <c r="Q85" s="86" t="s">
        <v>1265</v>
      </c>
    </row>
    <row r="86" spans="1:17" s="86" customFormat="1" ht="12.75">
      <c r="A86" s="124">
        <v>85</v>
      </c>
      <c r="B86" s="125" t="s">
        <v>884</v>
      </c>
      <c r="C86" s="86" t="s">
        <v>1635</v>
      </c>
      <c r="D86" s="94" t="s">
        <v>1901</v>
      </c>
      <c r="E86" s="89"/>
      <c r="G86" s="126" t="s">
        <v>989</v>
      </c>
      <c r="M86" s="86">
        <v>1</v>
      </c>
      <c r="N86" s="87" t="s">
        <v>1902</v>
      </c>
      <c r="O86" s="87" t="s">
        <v>1903</v>
      </c>
      <c r="P86" s="215" t="s">
        <v>1264</v>
      </c>
      <c r="Q86" s="86" t="s">
        <v>1265</v>
      </c>
    </row>
    <row r="87" spans="1:17" s="86" customFormat="1" ht="12.75">
      <c r="A87" s="124">
        <v>86</v>
      </c>
      <c r="B87" s="125" t="s">
        <v>884</v>
      </c>
      <c r="C87" s="86" t="s">
        <v>1635</v>
      </c>
      <c r="D87" s="94" t="s">
        <v>1904</v>
      </c>
      <c r="E87" s="89"/>
      <c r="G87" s="126" t="s">
        <v>989</v>
      </c>
      <c r="M87" s="86">
        <v>1</v>
      </c>
      <c r="N87" s="87" t="s">
        <v>1905</v>
      </c>
      <c r="O87" s="87" t="s">
        <v>1906</v>
      </c>
      <c r="P87" s="215" t="s">
        <v>1264</v>
      </c>
      <c r="Q87" s="86" t="s">
        <v>1265</v>
      </c>
    </row>
    <row r="88" spans="1:17" s="86" customFormat="1" ht="12.75">
      <c r="A88" s="124">
        <v>87</v>
      </c>
      <c r="B88" s="125" t="s">
        <v>884</v>
      </c>
      <c r="C88" s="86" t="s">
        <v>1635</v>
      </c>
      <c r="D88" s="94" t="s">
        <v>1907</v>
      </c>
      <c r="E88" s="89"/>
      <c r="G88" s="126" t="s">
        <v>989</v>
      </c>
      <c r="M88" s="86">
        <v>1</v>
      </c>
      <c r="N88" s="87" t="s">
        <v>1908</v>
      </c>
      <c r="O88" s="87" t="s">
        <v>1909</v>
      </c>
      <c r="P88" s="215" t="s">
        <v>1264</v>
      </c>
      <c r="Q88" s="86" t="s">
        <v>1265</v>
      </c>
    </row>
    <row r="89" spans="1:17" s="86" customFormat="1" ht="12.75">
      <c r="A89" s="124">
        <v>88</v>
      </c>
      <c r="B89" s="125" t="s">
        <v>884</v>
      </c>
      <c r="C89" s="86" t="s">
        <v>1635</v>
      </c>
      <c r="D89" s="94" t="s">
        <v>1910</v>
      </c>
      <c r="E89" s="89"/>
      <c r="G89" s="126" t="s">
        <v>989</v>
      </c>
      <c r="M89" s="86">
        <v>1</v>
      </c>
      <c r="N89" s="87" t="s">
        <v>1911</v>
      </c>
      <c r="O89" s="87" t="s">
        <v>1912</v>
      </c>
      <c r="P89" s="215" t="s">
        <v>1264</v>
      </c>
      <c r="Q89" s="86" t="s">
        <v>1265</v>
      </c>
    </row>
    <row r="90" spans="1:17" s="86" customFormat="1" ht="12.75">
      <c r="A90" s="124">
        <v>89</v>
      </c>
      <c r="B90" s="125" t="s">
        <v>884</v>
      </c>
      <c r="C90" s="86" t="s">
        <v>1635</v>
      </c>
      <c r="D90" s="94" t="s">
        <v>1913</v>
      </c>
      <c r="E90" s="89"/>
      <c r="G90" s="126" t="s">
        <v>989</v>
      </c>
      <c r="M90" s="86">
        <v>1</v>
      </c>
      <c r="N90" s="87" t="s">
        <v>1914</v>
      </c>
      <c r="O90" s="87" t="s">
        <v>1915</v>
      </c>
      <c r="P90" s="215" t="s">
        <v>1264</v>
      </c>
      <c r="Q90" s="86" t="s">
        <v>1265</v>
      </c>
    </row>
    <row r="91" spans="1:17" s="86" customFormat="1" ht="12.75">
      <c r="A91" s="124">
        <v>90</v>
      </c>
      <c r="B91" s="125" t="s">
        <v>884</v>
      </c>
      <c r="C91" s="86" t="s">
        <v>1635</v>
      </c>
      <c r="D91" s="94" t="s">
        <v>1916</v>
      </c>
      <c r="E91" s="89"/>
      <c r="G91" s="126" t="s">
        <v>989</v>
      </c>
      <c r="M91" s="86">
        <v>1</v>
      </c>
      <c r="N91" s="87" t="s">
        <v>1917</v>
      </c>
      <c r="O91" s="87" t="s">
        <v>1918</v>
      </c>
      <c r="P91" s="215" t="s">
        <v>1264</v>
      </c>
      <c r="Q91" s="86" t="s">
        <v>1265</v>
      </c>
    </row>
    <row r="92" spans="1:17" s="86" customFormat="1" ht="12.75">
      <c r="A92" s="124">
        <v>91</v>
      </c>
      <c r="B92" s="125" t="s">
        <v>884</v>
      </c>
      <c r="C92" s="86" t="s">
        <v>1635</v>
      </c>
      <c r="D92" s="94" t="s">
        <v>1919</v>
      </c>
      <c r="E92" s="89"/>
      <c r="G92" s="126" t="s">
        <v>989</v>
      </c>
      <c r="M92" s="86">
        <v>1</v>
      </c>
      <c r="N92" s="87" t="s">
        <v>1920</v>
      </c>
      <c r="O92" s="87" t="s">
        <v>1921</v>
      </c>
      <c r="P92" s="215" t="s">
        <v>1264</v>
      </c>
      <c r="Q92" s="86" t="s">
        <v>1265</v>
      </c>
    </row>
    <row r="93" spans="1:17" s="86" customFormat="1" ht="12.75">
      <c r="A93" s="124">
        <v>92</v>
      </c>
      <c r="B93" s="125" t="s">
        <v>884</v>
      </c>
      <c r="C93" s="86" t="s">
        <v>1635</v>
      </c>
      <c r="D93" s="94" t="s">
        <v>1922</v>
      </c>
      <c r="E93" s="89"/>
      <c r="G93" s="126" t="s">
        <v>989</v>
      </c>
      <c r="M93" s="86">
        <v>1</v>
      </c>
      <c r="N93" s="87" t="s">
        <v>1923</v>
      </c>
      <c r="O93" s="87" t="s">
        <v>1924</v>
      </c>
      <c r="P93" s="215" t="s">
        <v>1264</v>
      </c>
      <c r="Q93" s="86" t="s">
        <v>1265</v>
      </c>
    </row>
    <row r="94" spans="1:17" s="86" customFormat="1" ht="12.75">
      <c r="A94" s="124">
        <v>93</v>
      </c>
      <c r="B94" s="125" t="s">
        <v>884</v>
      </c>
      <c r="C94" s="86" t="s">
        <v>1635</v>
      </c>
      <c r="D94" s="94" t="s">
        <v>1925</v>
      </c>
      <c r="E94" s="89"/>
      <c r="G94" s="126" t="s">
        <v>989</v>
      </c>
      <c r="M94" s="86">
        <v>1</v>
      </c>
      <c r="N94" s="87" t="s">
        <v>1926</v>
      </c>
      <c r="O94" s="87" t="s">
        <v>1927</v>
      </c>
      <c r="P94" s="215" t="s">
        <v>1264</v>
      </c>
      <c r="Q94" s="86" t="s">
        <v>1265</v>
      </c>
    </row>
    <row r="95" spans="1:17" s="86" customFormat="1" ht="12.75">
      <c r="A95" s="124">
        <v>94</v>
      </c>
      <c r="B95" s="125" t="s">
        <v>884</v>
      </c>
      <c r="C95" s="86" t="s">
        <v>1635</v>
      </c>
      <c r="D95" s="94" t="s">
        <v>1928</v>
      </c>
      <c r="E95" s="89"/>
      <c r="G95" s="126" t="s">
        <v>989</v>
      </c>
      <c r="M95" s="86">
        <v>1</v>
      </c>
      <c r="N95" s="87" t="s">
        <v>1929</v>
      </c>
      <c r="O95" s="87" t="s">
        <v>1930</v>
      </c>
      <c r="P95" s="215" t="s">
        <v>1264</v>
      </c>
      <c r="Q95" s="86" t="s">
        <v>1265</v>
      </c>
    </row>
    <row r="96" spans="1:17" s="86" customFormat="1" ht="12.75">
      <c r="A96" s="124">
        <v>95</v>
      </c>
      <c r="B96" s="125" t="s">
        <v>884</v>
      </c>
      <c r="C96" s="86" t="s">
        <v>1635</v>
      </c>
      <c r="D96" s="94" t="s">
        <v>1931</v>
      </c>
      <c r="E96" s="89"/>
      <c r="G96" s="126" t="s">
        <v>989</v>
      </c>
      <c r="M96" s="86">
        <v>1</v>
      </c>
      <c r="N96" s="87" t="s">
        <v>1932</v>
      </c>
      <c r="O96" s="87" t="s">
        <v>1933</v>
      </c>
      <c r="P96" s="215" t="s">
        <v>1264</v>
      </c>
      <c r="Q96" s="86" t="s">
        <v>1265</v>
      </c>
    </row>
    <row r="97" spans="1:17" s="86" customFormat="1" ht="12.75">
      <c r="A97" s="124">
        <v>96</v>
      </c>
      <c r="B97" s="125" t="s">
        <v>884</v>
      </c>
      <c r="C97" s="86" t="s">
        <v>1635</v>
      </c>
      <c r="D97" s="94" t="s">
        <v>1934</v>
      </c>
      <c r="E97" s="89"/>
      <c r="G97" s="126" t="s">
        <v>989</v>
      </c>
      <c r="M97" s="86">
        <v>1</v>
      </c>
      <c r="N97" s="87" t="s">
        <v>1935</v>
      </c>
      <c r="O97" s="87" t="s">
        <v>1936</v>
      </c>
      <c r="P97" s="215" t="s">
        <v>1264</v>
      </c>
      <c r="Q97" s="86" t="s">
        <v>1265</v>
      </c>
    </row>
    <row r="98" spans="1:17" s="86" customFormat="1" ht="12.75">
      <c r="A98" s="124">
        <v>97</v>
      </c>
      <c r="B98" s="125" t="s">
        <v>884</v>
      </c>
      <c r="C98" s="86" t="s">
        <v>1635</v>
      </c>
      <c r="D98" s="94" t="s">
        <v>1937</v>
      </c>
      <c r="E98" s="89"/>
      <c r="G98" s="126" t="s">
        <v>989</v>
      </c>
      <c r="M98" s="86">
        <v>1</v>
      </c>
      <c r="N98" s="87" t="s">
        <v>1678</v>
      </c>
      <c r="O98" s="87" t="s">
        <v>1938</v>
      </c>
      <c r="P98" s="215" t="s">
        <v>1264</v>
      </c>
      <c r="Q98" s="86" t="s">
        <v>1265</v>
      </c>
    </row>
    <row r="99" spans="1:17" s="86" customFormat="1" ht="12.75">
      <c r="A99" s="124">
        <v>98</v>
      </c>
      <c r="B99" s="125" t="s">
        <v>884</v>
      </c>
      <c r="C99" s="86" t="s">
        <v>1635</v>
      </c>
      <c r="D99" s="94" t="s">
        <v>1939</v>
      </c>
      <c r="E99" s="89"/>
      <c r="G99" s="126" t="s">
        <v>989</v>
      </c>
      <c r="M99" s="86">
        <v>1</v>
      </c>
      <c r="N99" s="87" t="s">
        <v>1940</v>
      </c>
      <c r="O99" s="87" t="s">
        <v>1941</v>
      </c>
      <c r="P99" s="215" t="s">
        <v>1264</v>
      </c>
      <c r="Q99" s="86" t="s">
        <v>1265</v>
      </c>
    </row>
    <row r="100" spans="1:17" s="86" customFormat="1" ht="12.75">
      <c r="A100" s="124">
        <v>99</v>
      </c>
      <c r="B100" s="125" t="s">
        <v>884</v>
      </c>
      <c r="C100" s="86" t="s">
        <v>1635</v>
      </c>
      <c r="D100" s="94" t="s">
        <v>1942</v>
      </c>
      <c r="E100" s="89"/>
      <c r="G100" s="126" t="s">
        <v>989</v>
      </c>
      <c r="M100" s="86">
        <v>1</v>
      </c>
      <c r="N100" s="87" t="s">
        <v>1943</v>
      </c>
      <c r="O100" s="87" t="s">
        <v>1944</v>
      </c>
      <c r="P100" s="215" t="s">
        <v>1264</v>
      </c>
      <c r="Q100" s="86" t="s">
        <v>1265</v>
      </c>
    </row>
    <row r="101" spans="1:17" s="86" customFormat="1" ht="12.75">
      <c r="A101" s="124">
        <v>100</v>
      </c>
      <c r="B101" s="125" t="s">
        <v>884</v>
      </c>
      <c r="C101" s="86" t="s">
        <v>1635</v>
      </c>
      <c r="D101" s="94" t="s">
        <v>1945</v>
      </c>
      <c r="E101" s="89"/>
      <c r="G101" s="126" t="s">
        <v>989</v>
      </c>
      <c r="M101" s="86">
        <v>1</v>
      </c>
      <c r="N101" s="87" t="s">
        <v>1946</v>
      </c>
      <c r="O101" s="87" t="s">
        <v>1947</v>
      </c>
      <c r="P101" s="215" t="s">
        <v>1264</v>
      </c>
      <c r="Q101" s="86" t="s">
        <v>1265</v>
      </c>
    </row>
    <row r="102" spans="1:17" s="86" customFormat="1" ht="12.75">
      <c r="A102" s="124">
        <v>101</v>
      </c>
      <c r="B102" s="125" t="s">
        <v>884</v>
      </c>
      <c r="C102" s="86" t="s">
        <v>1635</v>
      </c>
      <c r="D102" s="94" t="s">
        <v>1948</v>
      </c>
      <c r="E102" s="89"/>
      <c r="G102" s="126" t="s">
        <v>989</v>
      </c>
      <c r="M102" s="86">
        <v>1</v>
      </c>
      <c r="N102" s="87" t="s">
        <v>1949</v>
      </c>
      <c r="O102" s="87" t="s">
        <v>1950</v>
      </c>
      <c r="P102" s="215" t="s">
        <v>1264</v>
      </c>
      <c r="Q102" s="86" t="s">
        <v>1265</v>
      </c>
    </row>
    <row r="103" spans="1:17" s="86" customFormat="1" ht="12.75">
      <c r="A103" s="124">
        <v>102</v>
      </c>
      <c r="B103" s="125" t="s">
        <v>884</v>
      </c>
      <c r="C103" s="86" t="s">
        <v>1635</v>
      </c>
      <c r="D103" s="94" t="s">
        <v>1951</v>
      </c>
      <c r="E103" s="89"/>
      <c r="G103" s="126" t="s">
        <v>989</v>
      </c>
      <c r="M103" s="86">
        <v>1</v>
      </c>
      <c r="N103" s="87" t="s">
        <v>1952</v>
      </c>
      <c r="O103" s="87" t="s">
        <v>1953</v>
      </c>
      <c r="P103" s="215" t="s">
        <v>1264</v>
      </c>
      <c r="Q103" s="86" t="s">
        <v>1265</v>
      </c>
    </row>
    <row r="104" spans="1:17" s="86" customFormat="1" ht="12.75">
      <c r="A104" s="124">
        <v>103</v>
      </c>
      <c r="B104" s="125" t="s">
        <v>884</v>
      </c>
      <c r="C104" s="86" t="s">
        <v>1635</v>
      </c>
      <c r="D104" s="94" t="s">
        <v>1954</v>
      </c>
      <c r="E104" s="89"/>
      <c r="G104" s="126" t="s">
        <v>989</v>
      </c>
      <c r="M104" s="86">
        <v>1</v>
      </c>
      <c r="N104" s="87" t="s">
        <v>1955</v>
      </c>
      <c r="O104" s="87" t="s">
        <v>1956</v>
      </c>
      <c r="P104" s="215" t="s">
        <v>1264</v>
      </c>
      <c r="Q104" s="86" t="s">
        <v>1265</v>
      </c>
    </row>
    <row r="105" spans="1:17" s="86" customFormat="1" ht="12.75">
      <c r="A105" s="124">
        <v>104</v>
      </c>
      <c r="B105" s="125" t="s">
        <v>884</v>
      </c>
      <c r="C105" s="86" t="s">
        <v>1635</v>
      </c>
      <c r="D105" s="94" t="s">
        <v>1957</v>
      </c>
      <c r="E105" s="89"/>
      <c r="G105" s="126" t="s">
        <v>989</v>
      </c>
      <c r="M105" s="86">
        <v>1</v>
      </c>
      <c r="N105" s="87" t="s">
        <v>1958</v>
      </c>
      <c r="O105" s="87" t="s">
        <v>1959</v>
      </c>
      <c r="P105" s="215" t="s">
        <v>1264</v>
      </c>
      <c r="Q105" s="86" t="s">
        <v>1265</v>
      </c>
    </row>
    <row r="106" spans="1:17" s="86" customFormat="1" ht="12.75">
      <c r="A106" s="124">
        <v>105</v>
      </c>
      <c r="B106" s="125" t="s">
        <v>884</v>
      </c>
      <c r="C106" s="86" t="s">
        <v>1635</v>
      </c>
      <c r="D106" s="94" t="s">
        <v>1960</v>
      </c>
      <c r="E106" s="89"/>
      <c r="G106" s="126" t="s">
        <v>989</v>
      </c>
      <c r="M106" s="86">
        <v>1</v>
      </c>
      <c r="N106" s="87" t="s">
        <v>1961</v>
      </c>
      <c r="O106" s="87" t="s">
        <v>1962</v>
      </c>
      <c r="P106" s="215" t="s">
        <v>1264</v>
      </c>
      <c r="Q106" s="86" t="s">
        <v>1265</v>
      </c>
    </row>
    <row r="107" spans="1:17" s="86" customFormat="1" ht="12.75">
      <c r="A107" s="124">
        <v>106</v>
      </c>
      <c r="B107" s="125" t="s">
        <v>884</v>
      </c>
      <c r="C107" s="86" t="s">
        <v>1635</v>
      </c>
      <c r="D107" s="94" t="s">
        <v>1963</v>
      </c>
      <c r="E107" s="89"/>
      <c r="G107" s="126" t="s">
        <v>989</v>
      </c>
      <c r="M107" s="86">
        <v>1</v>
      </c>
      <c r="N107" s="87" t="s">
        <v>1964</v>
      </c>
      <c r="O107" s="87" t="s">
        <v>1965</v>
      </c>
      <c r="P107" s="215" t="s">
        <v>1264</v>
      </c>
      <c r="Q107" s="86" t="s">
        <v>1265</v>
      </c>
    </row>
    <row r="108" spans="1:17" s="86" customFormat="1" ht="12.75">
      <c r="A108" s="124">
        <v>107</v>
      </c>
      <c r="B108" s="125" t="s">
        <v>884</v>
      </c>
      <c r="C108" s="86" t="s">
        <v>1635</v>
      </c>
      <c r="D108" s="94" t="s">
        <v>1966</v>
      </c>
      <c r="E108" s="89"/>
      <c r="G108" s="126" t="s">
        <v>989</v>
      </c>
      <c r="M108" s="86">
        <v>1</v>
      </c>
      <c r="N108" s="87" t="s">
        <v>1967</v>
      </c>
      <c r="O108" s="87" t="s">
        <v>1968</v>
      </c>
      <c r="P108" s="215" t="s">
        <v>1264</v>
      </c>
      <c r="Q108" s="86" t="s">
        <v>1265</v>
      </c>
    </row>
    <row r="109" spans="1:17" s="86" customFormat="1" ht="12.75">
      <c r="A109" s="124">
        <v>108</v>
      </c>
      <c r="B109" s="125" t="s">
        <v>884</v>
      </c>
      <c r="C109" s="86" t="s">
        <v>1635</v>
      </c>
      <c r="D109" s="94" t="s">
        <v>1969</v>
      </c>
      <c r="E109" s="89"/>
      <c r="G109" s="126" t="s">
        <v>989</v>
      </c>
      <c r="M109" s="86">
        <v>1</v>
      </c>
      <c r="N109" s="87" t="s">
        <v>1970</v>
      </c>
      <c r="O109" s="87" t="s">
        <v>1971</v>
      </c>
      <c r="P109" s="215" t="s">
        <v>1264</v>
      </c>
      <c r="Q109" s="86" t="s">
        <v>1265</v>
      </c>
    </row>
    <row r="110" spans="1:17" s="86" customFormat="1" ht="12.75">
      <c r="A110" s="124">
        <v>109</v>
      </c>
      <c r="B110" s="125" t="s">
        <v>884</v>
      </c>
      <c r="C110" s="86" t="s">
        <v>1635</v>
      </c>
      <c r="D110" s="94" t="s">
        <v>1972</v>
      </c>
      <c r="E110" s="89"/>
      <c r="G110" s="126" t="s">
        <v>989</v>
      </c>
      <c r="M110" s="86">
        <v>1</v>
      </c>
      <c r="N110" s="87" t="s">
        <v>1973</v>
      </c>
      <c r="O110" s="87" t="s">
        <v>1974</v>
      </c>
      <c r="P110" s="215" t="s">
        <v>1264</v>
      </c>
      <c r="Q110" s="86" t="s">
        <v>1265</v>
      </c>
    </row>
    <row r="111" spans="1:17" s="86" customFormat="1" ht="12.75">
      <c r="A111" s="124">
        <v>110</v>
      </c>
      <c r="B111" s="125" t="s">
        <v>884</v>
      </c>
      <c r="C111" s="86" t="s">
        <v>1635</v>
      </c>
      <c r="D111" s="94" t="s">
        <v>1975</v>
      </c>
      <c r="E111" s="89"/>
      <c r="G111" s="126" t="s">
        <v>989</v>
      </c>
      <c r="M111" s="86">
        <v>1</v>
      </c>
      <c r="N111" s="87" t="s">
        <v>1976</v>
      </c>
      <c r="O111" s="87" t="s">
        <v>1977</v>
      </c>
      <c r="P111" s="215" t="s">
        <v>1264</v>
      </c>
      <c r="Q111" s="86" t="s">
        <v>1265</v>
      </c>
    </row>
    <row r="112" spans="1:17" s="86" customFormat="1" ht="12.75">
      <c r="A112" s="124">
        <v>111</v>
      </c>
      <c r="B112" s="125" t="s">
        <v>884</v>
      </c>
      <c r="C112" s="86" t="s">
        <v>1635</v>
      </c>
      <c r="D112" s="94" t="s">
        <v>1978</v>
      </c>
      <c r="E112" s="89"/>
      <c r="G112" s="126" t="s">
        <v>989</v>
      </c>
      <c r="M112" s="86">
        <v>1</v>
      </c>
      <c r="N112" s="87" t="s">
        <v>1979</v>
      </c>
      <c r="O112" s="87" t="s">
        <v>1980</v>
      </c>
      <c r="P112" s="215" t="s">
        <v>1264</v>
      </c>
      <c r="Q112" s="86" t="s">
        <v>1265</v>
      </c>
    </row>
    <row r="113" spans="1:17" s="86" customFormat="1" ht="12.75">
      <c r="A113" s="124">
        <v>112</v>
      </c>
      <c r="B113" s="125" t="s">
        <v>884</v>
      </c>
      <c r="C113" s="86" t="s">
        <v>1635</v>
      </c>
      <c r="D113" s="94" t="s">
        <v>1981</v>
      </c>
      <c r="E113" s="89"/>
      <c r="G113" s="126" t="s">
        <v>989</v>
      </c>
      <c r="M113" s="86">
        <v>1</v>
      </c>
      <c r="N113" s="87" t="s">
        <v>1982</v>
      </c>
      <c r="O113" s="87" t="s">
        <v>1983</v>
      </c>
      <c r="P113" s="215" t="s">
        <v>1264</v>
      </c>
      <c r="Q113" s="86" t="s">
        <v>1265</v>
      </c>
    </row>
    <row r="114" spans="1:17" s="86" customFormat="1" ht="12.75">
      <c r="A114" s="124">
        <v>113</v>
      </c>
      <c r="B114" s="125" t="s">
        <v>884</v>
      </c>
      <c r="C114" s="86" t="s">
        <v>1635</v>
      </c>
      <c r="D114" s="94" t="s">
        <v>1984</v>
      </c>
      <c r="E114" s="89"/>
      <c r="G114" s="126" t="s">
        <v>989</v>
      </c>
      <c r="M114" s="86">
        <v>1</v>
      </c>
      <c r="N114" s="87" t="s">
        <v>1985</v>
      </c>
      <c r="O114" s="87" t="s">
        <v>1986</v>
      </c>
      <c r="P114" s="215" t="s">
        <v>1264</v>
      </c>
      <c r="Q114" s="86" t="s">
        <v>1265</v>
      </c>
    </row>
    <row r="115" spans="1:17" s="86" customFormat="1" ht="12.75">
      <c r="A115" s="124">
        <v>114</v>
      </c>
      <c r="B115" s="125" t="s">
        <v>884</v>
      </c>
      <c r="C115" s="86" t="s">
        <v>1635</v>
      </c>
      <c r="D115" s="94" t="s">
        <v>1987</v>
      </c>
      <c r="E115" s="89"/>
      <c r="G115" s="126" t="s">
        <v>989</v>
      </c>
      <c r="M115" s="86">
        <v>1</v>
      </c>
      <c r="N115" s="87" t="s">
        <v>1988</v>
      </c>
      <c r="O115" s="87" t="s">
        <v>1989</v>
      </c>
      <c r="P115" s="215" t="s">
        <v>1264</v>
      </c>
      <c r="Q115" s="86" t="s">
        <v>1265</v>
      </c>
    </row>
    <row r="116" spans="1:17" s="86" customFormat="1" ht="12.75">
      <c r="A116" s="124">
        <v>115</v>
      </c>
      <c r="B116" s="125" t="s">
        <v>884</v>
      </c>
      <c r="C116" s="86" t="s">
        <v>1635</v>
      </c>
      <c r="D116" s="94" t="s">
        <v>1990</v>
      </c>
      <c r="E116" s="89"/>
      <c r="G116" s="126" t="s">
        <v>989</v>
      </c>
      <c r="M116" s="86">
        <v>1</v>
      </c>
      <c r="N116" s="87" t="s">
        <v>1991</v>
      </c>
      <c r="O116" s="87" t="s">
        <v>1992</v>
      </c>
      <c r="P116" s="215" t="s">
        <v>1264</v>
      </c>
      <c r="Q116" s="86" t="s">
        <v>1265</v>
      </c>
    </row>
    <row r="117" spans="1:17" s="86" customFormat="1" ht="12.75">
      <c r="A117" s="124">
        <v>116</v>
      </c>
      <c r="B117" s="125" t="s">
        <v>884</v>
      </c>
      <c r="C117" s="86" t="s">
        <v>1635</v>
      </c>
      <c r="D117" s="94" t="s">
        <v>1993</v>
      </c>
      <c r="E117" s="89"/>
      <c r="G117" s="126" t="s">
        <v>989</v>
      </c>
      <c r="M117" s="86">
        <v>1</v>
      </c>
      <c r="N117" s="87" t="s">
        <v>1994</v>
      </c>
      <c r="O117" s="87" t="s">
        <v>1995</v>
      </c>
      <c r="P117" s="215" t="s">
        <v>1264</v>
      </c>
      <c r="Q117" s="86" t="s">
        <v>1265</v>
      </c>
    </row>
    <row r="118" spans="1:17" s="86" customFormat="1" ht="12.75">
      <c r="A118" s="124">
        <v>117</v>
      </c>
      <c r="B118" s="125" t="s">
        <v>884</v>
      </c>
      <c r="C118" s="86" t="s">
        <v>1635</v>
      </c>
      <c r="D118" s="94" t="s">
        <v>1996</v>
      </c>
      <c r="E118" s="89"/>
      <c r="G118" s="126" t="s">
        <v>989</v>
      </c>
      <c r="M118" s="86">
        <v>1</v>
      </c>
      <c r="N118" s="87" t="s">
        <v>1997</v>
      </c>
      <c r="O118" s="87" t="s">
        <v>1998</v>
      </c>
      <c r="P118" s="215" t="s">
        <v>1264</v>
      </c>
      <c r="Q118" s="86" t="s">
        <v>1265</v>
      </c>
    </row>
    <row r="119" spans="1:17" s="86" customFormat="1" ht="12.75">
      <c r="A119" s="124">
        <v>118</v>
      </c>
      <c r="B119" s="125" t="s">
        <v>884</v>
      </c>
      <c r="C119" s="86" t="s">
        <v>1635</v>
      </c>
      <c r="D119" s="94" t="s">
        <v>1999</v>
      </c>
      <c r="E119" s="89"/>
      <c r="G119" s="126" t="s">
        <v>989</v>
      </c>
      <c r="M119" s="86">
        <v>1</v>
      </c>
      <c r="N119" s="87" t="s">
        <v>2000</v>
      </c>
      <c r="O119" s="87" t="s">
        <v>2001</v>
      </c>
      <c r="P119" s="215" t="s">
        <v>1264</v>
      </c>
      <c r="Q119" s="86" t="s">
        <v>1265</v>
      </c>
    </row>
    <row r="120" spans="1:17" s="86" customFormat="1" ht="12.75">
      <c r="A120" s="124">
        <v>119</v>
      </c>
      <c r="B120" s="125" t="s">
        <v>884</v>
      </c>
      <c r="C120" s="86" t="s">
        <v>1635</v>
      </c>
      <c r="D120" s="94" t="s">
        <v>2002</v>
      </c>
      <c r="E120" s="89"/>
      <c r="G120" s="126" t="s">
        <v>989</v>
      </c>
      <c r="M120" s="86">
        <v>1</v>
      </c>
      <c r="N120" s="87" t="s">
        <v>2003</v>
      </c>
      <c r="O120" s="87" t="s">
        <v>2004</v>
      </c>
      <c r="P120" s="215" t="s">
        <v>1264</v>
      </c>
      <c r="Q120" s="86" t="s">
        <v>1265</v>
      </c>
    </row>
    <row r="121" spans="1:17" s="86" customFormat="1" ht="12.75">
      <c r="A121" s="124">
        <v>120</v>
      </c>
      <c r="B121" s="125" t="s">
        <v>884</v>
      </c>
      <c r="C121" s="86" t="s">
        <v>1635</v>
      </c>
      <c r="D121" s="94" t="s">
        <v>2005</v>
      </c>
      <c r="E121" s="89"/>
      <c r="G121" s="126" t="s">
        <v>989</v>
      </c>
      <c r="M121" s="86">
        <v>1</v>
      </c>
      <c r="N121" s="87" t="s">
        <v>1682</v>
      </c>
      <c r="O121" s="87" t="s">
        <v>2006</v>
      </c>
      <c r="P121" s="215" t="s">
        <v>1264</v>
      </c>
      <c r="Q121" s="86" t="s">
        <v>1265</v>
      </c>
    </row>
    <row r="122" spans="1:17" s="86" customFormat="1" ht="12.75">
      <c r="A122" s="124">
        <v>121</v>
      </c>
      <c r="B122" s="125" t="s">
        <v>884</v>
      </c>
      <c r="C122" s="86" t="s">
        <v>1635</v>
      </c>
      <c r="D122" s="94" t="s">
        <v>2007</v>
      </c>
      <c r="E122" s="89"/>
      <c r="G122" s="126" t="s">
        <v>989</v>
      </c>
      <c r="M122" s="86">
        <v>1</v>
      </c>
      <c r="N122" s="87" t="s">
        <v>2008</v>
      </c>
      <c r="O122" s="87" t="s">
        <v>2009</v>
      </c>
      <c r="P122" s="215" t="s">
        <v>1264</v>
      </c>
      <c r="Q122" s="86" t="s">
        <v>1265</v>
      </c>
    </row>
    <row r="123" spans="1:17" s="86" customFormat="1" ht="12.75">
      <c r="A123" s="124">
        <v>122</v>
      </c>
      <c r="B123" s="125" t="s">
        <v>884</v>
      </c>
      <c r="C123" s="86" t="s">
        <v>1635</v>
      </c>
      <c r="D123" s="94" t="s">
        <v>2010</v>
      </c>
      <c r="E123" s="89"/>
      <c r="G123" s="126" t="s">
        <v>989</v>
      </c>
      <c r="M123" s="86">
        <v>1</v>
      </c>
      <c r="N123" s="87" t="s">
        <v>2011</v>
      </c>
      <c r="O123" s="87" t="s">
        <v>2012</v>
      </c>
      <c r="P123" s="215" t="s">
        <v>1264</v>
      </c>
      <c r="Q123" s="86" t="s">
        <v>1265</v>
      </c>
    </row>
    <row r="124" spans="1:17" s="86" customFormat="1" ht="12.75">
      <c r="A124" s="124">
        <v>123</v>
      </c>
      <c r="B124" s="125" t="s">
        <v>884</v>
      </c>
      <c r="C124" s="86" t="s">
        <v>1635</v>
      </c>
      <c r="D124" s="94" t="s">
        <v>2013</v>
      </c>
      <c r="E124" s="89"/>
      <c r="G124" s="126" t="s">
        <v>989</v>
      </c>
      <c r="M124" s="86">
        <v>1</v>
      </c>
      <c r="N124" s="87" t="s">
        <v>2014</v>
      </c>
      <c r="O124" s="87" t="s">
        <v>2015</v>
      </c>
      <c r="P124" s="215" t="s">
        <v>1264</v>
      </c>
      <c r="Q124" s="86" t="s">
        <v>1265</v>
      </c>
    </row>
    <row r="125" spans="1:17" s="86" customFormat="1" ht="12.75">
      <c r="A125" s="124">
        <v>124</v>
      </c>
      <c r="B125" s="125" t="s">
        <v>884</v>
      </c>
      <c r="C125" s="86" t="s">
        <v>1635</v>
      </c>
      <c r="D125" s="94" t="s">
        <v>2016</v>
      </c>
      <c r="E125" s="89"/>
      <c r="G125" s="126" t="s">
        <v>989</v>
      </c>
      <c r="M125" s="86">
        <v>1</v>
      </c>
      <c r="N125" s="87" t="s">
        <v>2017</v>
      </c>
      <c r="O125" s="87" t="s">
        <v>2018</v>
      </c>
      <c r="P125" s="215" t="s">
        <v>1264</v>
      </c>
      <c r="Q125" s="86" t="s">
        <v>1265</v>
      </c>
    </row>
    <row r="126" spans="1:17" s="86" customFormat="1" ht="12.75">
      <c r="A126" s="124">
        <v>125</v>
      </c>
      <c r="B126" s="125" t="s">
        <v>884</v>
      </c>
      <c r="C126" s="86" t="s">
        <v>1635</v>
      </c>
      <c r="D126" s="94" t="s">
        <v>2019</v>
      </c>
      <c r="E126" s="89"/>
      <c r="G126" s="126" t="s">
        <v>989</v>
      </c>
      <c r="M126" s="86">
        <v>1</v>
      </c>
      <c r="N126" s="87" t="s">
        <v>2020</v>
      </c>
      <c r="O126" s="87" t="s">
        <v>2021</v>
      </c>
      <c r="P126" s="215" t="s">
        <v>1264</v>
      </c>
      <c r="Q126" s="86" t="s">
        <v>1265</v>
      </c>
    </row>
    <row r="127" spans="1:17" s="86" customFormat="1" ht="12.75">
      <c r="A127" s="124">
        <v>126</v>
      </c>
      <c r="B127" s="125" t="s">
        <v>884</v>
      </c>
      <c r="C127" s="86" t="s">
        <v>1635</v>
      </c>
      <c r="D127" s="94" t="s">
        <v>2022</v>
      </c>
      <c r="E127" s="89"/>
      <c r="G127" s="126" t="s">
        <v>989</v>
      </c>
      <c r="M127" s="86">
        <v>1</v>
      </c>
      <c r="N127" s="87" t="s">
        <v>2023</v>
      </c>
      <c r="O127" s="87" t="s">
        <v>2024</v>
      </c>
      <c r="P127" s="215" t="s">
        <v>1264</v>
      </c>
      <c r="Q127" s="86" t="s">
        <v>1265</v>
      </c>
    </row>
    <row r="128" spans="1:17" s="86" customFormat="1" ht="12.75">
      <c r="A128" s="124">
        <v>127</v>
      </c>
      <c r="B128" s="125" t="s">
        <v>884</v>
      </c>
      <c r="C128" s="86" t="s">
        <v>1635</v>
      </c>
      <c r="D128" s="94" t="s">
        <v>2025</v>
      </c>
      <c r="E128" s="89"/>
      <c r="G128" s="126" t="s">
        <v>989</v>
      </c>
      <c r="M128" s="86">
        <v>1</v>
      </c>
      <c r="N128" s="87" t="s">
        <v>2026</v>
      </c>
      <c r="O128" s="87" t="s">
        <v>2027</v>
      </c>
      <c r="P128" s="215" t="s">
        <v>1264</v>
      </c>
      <c r="Q128" s="86" t="s">
        <v>1265</v>
      </c>
    </row>
    <row r="129" spans="1:17" s="86" customFormat="1" ht="12.75">
      <c r="A129" s="124">
        <v>128</v>
      </c>
      <c r="B129" s="125" t="s">
        <v>884</v>
      </c>
      <c r="C129" s="86" t="s">
        <v>1635</v>
      </c>
      <c r="D129" s="94" t="s">
        <v>2028</v>
      </c>
      <c r="E129" s="89"/>
      <c r="G129" s="126" t="s">
        <v>989</v>
      </c>
      <c r="M129" s="86">
        <v>1</v>
      </c>
      <c r="N129" s="87" t="s">
        <v>2029</v>
      </c>
      <c r="O129" s="87" t="s">
        <v>2030</v>
      </c>
      <c r="P129" s="215" t="s">
        <v>1264</v>
      </c>
      <c r="Q129" s="86" t="s">
        <v>1265</v>
      </c>
    </row>
    <row r="130" spans="1:17" s="86" customFormat="1" ht="12.75">
      <c r="A130" s="124">
        <v>129</v>
      </c>
      <c r="B130" s="125" t="s">
        <v>884</v>
      </c>
      <c r="C130" s="86" t="s">
        <v>1635</v>
      </c>
      <c r="D130" s="94" t="s">
        <v>2031</v>
      </c>
      <c r="E130" s="89"/>
      <c r="G130" s="126" t="s">
        <v>989</v>
      </c>
      <c r="M130" s="86">
        <v>1</v>
      </c>
      <c r="N130" s="87" t="s">
        <v>2032</v>
      </c>
      <c r="O130" s="87" t="s">
        <v>2033</v>
      </c>
      <c r="P130" s="215" t="s">
        <v>1264</v>
      </c>
      <c r="Q130" s="86" t="s">
        <v>1265</v>
      </c>
    </row>
    <row r="131" spans="1:17" s="86" customFormat="1" ht="12.75">
      <c r="A131" s="124">
        <v>130</v>
      </c>
      <c r="B131" s="125" t="s">
        <v>884</v>
      </c>
      <c r="C131" s="86" t="s">
        <v>1635</v>
      </c>
      <c r="D131" s="94" t="s">
        <v>2034</v>
      </c>
      <c r="E131" s="89"/>
      <c r="G131" s="126" t="s">
        <v>989</v>
      </c>
      <c r="M131" s="86">
        <v>1</v>
      </c>
      <c r="N131" s="87" t="s">
        <v>2035</v>
      </c>
      <c r="O131" s="87" t="s">
        <v>2036</v>
      </c>
      <c r="P131" s="215" t="s">
        <v>1264</v>
      </c>
      <c r="Q131" s="86" t="s">
        <v>1265</v>
      </c>
    </row>
    <row r="132" spans="1:17" s="86" customFormat="1" ht="12.75">
      <c r="A132" s="124">
        <v>131</v>
      </c>
      <c r="B132" s="125" t="s">
        <v>884</v>
      </c>
      <c r="C132" s="86" t="s">
        <v>1635</v>
      </c>
      <c r="D132" s="94" t="s">
        <v>2037</v>
      </c>
      <c r="E132" s="89"/>
      <c r="G132" s="126" t="s">
        <v>989</v>
      </c>
      <c r="M132" s="86">
        <v>1</v>
      </c>
      <c r="N132" s="87" t="s">
        <v>2038</v>
      </c>
      <c r="O132" s="87" t="s">
        <v>2039</v>
      </c>
      <c r="P132" s="215" t="s">
        <v>1264</v>
      </c>
      <c r="Q132" s="86" t="s">
        <v>1265</v>
      </c>
    </row>
    <row r="133" spans="1:17" s="86" customFormat="1" ht="12.75">
      <c r="A133" s="124">
        <v>132</v>
      </c>
      <c r="B133" s="125" t="s">
        <v>884</v>
      </c>
      <c r="C133" s="86" t="s">
        <v>1635</v>
      </c>
      <c r="D133" s="94" t="s">
        <v>2040</v>
      </c>
      <c r="E133" s="89"/>
      <c r="G133" s="126" t="s">
        <v>989</v>
      </c>
      <c r="M133" s="86">
        <v>1</v>
      </c>
      <c r="N133" s="87" t="s">
        <v>2041</v>
      </c>
      <c r="O133" s="87" t="s">
        <v>2042</v>
      </c>
      <c r="P133" s="215" t="s">
        <v>1264</v>
      </c>
      <c r="Q133" s="86" t="s">
        <v>1265</v>
      </c>
    </row>
    <row r="134" spans="1:17" s="86" customFormat="1" ht="12.75">
      <c r="A134" s="124">
        <v>133</v>
      </c>
      <c r="B134" s="125" t="s">
        <v>884</v>
      </c>
      <c r="C134" s="86" t="s">
        <v>1635</v>
      </c>
      <c r="D134" s="94" t="s">
        <v>2043</v>
      </c>
      <c r="E134" s="89"/>
      <c r="G134" s="126" t="s">
        <v>989</v>
      </c>
      <c r="M134" s="86">
        <v>1</v>
      </c>
      <c r="N134" s="87" t="s">
        <v>2044</v>
      </c>
      <c r="O134" s="87" t="s">
        <v>2045</v>
      </c>
      <c r="P134" s="215" t="s">
        <v>1264</v>
      </c>
      <c r="Q134" s="86" t="s">
        <v>1265</v>
      </c>
    </row>
    <row r="135" spans="1:17" s="86" customFormat="1" ht="12.75">
      <c r="A135" s="124">
        <v>134</v>
      </c>
      <c r="B135" s="125" t="s">
        <v>884</v>
      </c>
      <c r="C135" s="86" t="s">
        <v>1635</v>
      </c>
      <c r="D135" s="94" t="s">
        <v>2046</v>
      </c>
      <c r="E135" s="89"/>
      <c r="G135" s="126" t="s">
        <v>989</v>
      </c>
      <c r="M135" s="86">
        <v>1</v>
      </c>
      <c r="N135" s="87" t="s">
        <v>2047</v>
      </c>
      <c r="O135" s="87" t="s">
        <v>2048</v>
      </c>
      <c r="P135" s="215" t="s">
        <v>1264</v>
      </c>
      <c r="Q135" s="86" t="s">
        <v>1265</v>
      </c>
    </row>
    <row r="136" spans="1:17" s="86" customFormat="1" ht="12.75">
      <c r="A136" s="124">
        <v>135</v>
      </c>
      <c r="B136" s="125" t="s">
        <v>884</v>
      </c>
      <c r="C136" s="86" t="s">
        <v>1635</v>
      </c>
      <c r="D136" s="94" t="s">
        <v>2049</v>
      </c>
      <c r="E136" s="89"/>
      <c r="G136" s="126" t="s">
        <v>989</v>
      </c>
      <c r="M136" s="86">
        <v>1</v>
      </c>
      <c r="N136" s="87" t="s">
        <v>2050</v>
      </c>
      <c r="O136" s="87" t="s">
        <v>2051</v>
      </c>
      <c r="P136" s="215" t="s">
        <v>1264</v>
      </c>
      <c r="Q136" s="86" t="s">
        <v>1265</v>
      </c>
    </row>
    <row r="137" spans="1:17" s="86" customFormat="1" ht="12.75">
      <c r="A137" s="124">
        <v>136</v>
      </c>
      <c r="B137" s="125" t="s">
        <v>884</v>
      </c>
      <c r="C137" s="86" t="s">
        <v>1635</v>
      </c>
      <c r="D137" s="94" t="s">
        <v>2052</v>
      </c>
      <c r="E137" s="89"/>
      <c r="G137" s="126" t="s">
        <v>989</v>
      </c>
      <c r="M137" s="86">
        <v>1</v>
      </c>
      <c r="N137" s="87" t="s">
        <v>2053</v>
      </c>
      <c r="O137" s="87" t="s">
        <v>2054</v>
      </c>
      <c r="P137" s="215" t="s">
        <v>1264</v>
      </c>
      <c r="Q137" s="86" t="s">
        <v>1265</v>
      </c>
    </row>
    <row r="138" spans="1:17" s="86" customFormat="1" ht="12.75">
      <c r="A138" s="124">
        <v>137</v>
      </c>
      <c r="B138" s="125" t="s">
        <v>884</v>
      </c>
      <c r="C138" s="86" t="s">
        <v>1635</v>
      </c>
      <c r="D138" s="94" t="s">
        <v>2055</v>
      </c>
      <c r="E138" s="89"/>
      <c r="G138" s="126" t="s">
        <v>989</v>
      </c>
      <c r="M138" s="86">
        <v>1</v>
      </c>
      <c r="N138" s="87" t="s">
        <v>2056</v>
      </c>
      <c r="O138" s="87" t="s">
        <v>2057</v>
      </c>
      <c r="P138" s="215" t="s">
        <v>1264</v>
      </c>
      <c r="Q138" s="86" t="s">
        <v>1265</v>
      </c>
    </row>
    <row r="139" spans="1:17" s="86" customFormat="1" ht="12.75">
      <c r="A139" s="124">
        <v>138</v>
      </c>
      <c r="B139" s="125" t="s">
        <v>884</v>
      </c>
      <c r="C139" s="86" t="s">
        <v>1635</v>
      </c>
      <c r="D139" s="94" t="s">
        <v>2058</v>
      </c>
      <c r="E139" s="89"/>
      <c r="G139" s="126" t="s">
        <v>989</v>
      </c>
      <c r="M139" s="86">
        <v>1</v>
      </c>
      <c r="N139" s="87" t="s">
        <v>2059</v>
      </c>
      <c r="O139" s="87" t="s">
        <v>2060</v>
      </c>
      <c r="P139" s="215" t="s">
        <v>1264</v>
      </c>
      <c r="Q139" s="86" t="s">
        <v>1265</v>
      </c>
    </row>
    <row r="140" spans="1:17" s="86" customFormat="1" ht="12.75">
      <c r="A140" s="124">
        <v>139</v>
      </c>
      <c r="B140" s="125" t="s">
        <v>884</v>
      </c>
      <c r="C140" s="86" t="s">
        <v>1635</v>
      </c>
      <c r="D140" s="94" t="s">
        <v>2061</v>
      </c>
      <c r="E140" s="89"/>
      <c r="G140" s="126" t="s">
        <v>989</v>
      </c>
      <c r="M140" s="86">
        <v>1</v>
      </c>
      <c r="N140" s="87" t="s">
        <v>2062</v>
      </c>
      <c r="O140" s="87" t="s">
        <v>2063</v>
      </c>
      <c r="P140" s="215" t="s">
        <v>1264</v>
      </c>
      <c r="Q140" s="86" t="s">
        <v>1265</v>
      </c>
    </row>
    <row r="141" spans="1:17" s="86" customFormat="1" ht="12.75">
      <c r="A141" s="124">
        <v>140</v>
      </c>
      <c r="B141" s="125" t="s">
        <v>884</v>
      </c>
      <c r="C141" s="86" t="s">
        <v>1635</v>
      </c>
      <c r="D141" s="94" t="s">
        <v>2064</v>
      </c>
      <c r="E141" s="89"/>
      <c r="G141" s="126" t="s">
        <v>989</v>
      </c>
      <c r="M141" s="86">
        <v>1</v>
      </c>
      <c r="N141" s="87" t="s">
        <v>2065</v>
      </c>
      <c r="O141" s="87" t="s">
        <v>2066</v>
      </c>
      <c r="P141" s="215" t="s">
        <v>1264</v>
      </c>
      <c r="Q141" s="86" t="s">
        <v>1265</v>
      </c>
    </row>
    <row r="142" spans="1:17" s="86" customFormat="1" ht="12.75">
      <c r="A142" s="124">
        <v>141</v>
      </c>
      <c r="B142" s="125" t="s">
        <v>884</v>
      </c>
      <c r="C142" s="86" t="s">
        <v>1635</v>
      </c>
      <c r="D142" s="94" t="s">
        <v>2067</v>
      </c>
      <c r="E142" s="89"/>
      <c r="G142" s="126" t="s">
        <v>989</v>
      </c>
      <c r="M142" s="86">
        <v>1</v>
      </c>
      <c r="N142" s="87" t="s">
        <v>2068</v>
      </c>
      <c r="O142" s="87" t="s">
        <v>2069</v>
      </c>
      <c r="P142" s="215" t="s">
        <v>1264</v>
      </c>
      <c r="Q142" s="86" t="s">
        <v>1265</v>
      </c>
    </row>
    <row r="143" spans="1:17" s="86" customFormat="1" ht="12.75">
      <c r="A143" s="124">
        <v>142</v>
      </c>
      <c r="B143" s="125" t="s">
        <v>884</v>
      </c>
      <c r="C143" s="86" t="s">
        <v>1635</v>
      </c>
      <c r="D143" s="94" t="s">
        <v>2070</v>
      </c>
      <c r="E143" s="89"/>
      <c r="G143" s="126" t="s">
        <v>989</v>
      </c>
      <c r="M143" s="86">
        <v>1</v>
      </c>
      <c r="N143" s="87" t="s">
        <v>2071</v>
      </c>
      <c r="O143" s="87" t="s">
        <v>2072</v>
      </c>
      <c r="P143" s="215" t="s">
        <v>1264</v>
      </c>
      <c r="Q143" s="86" t="s">
        <v>1265</v>
      </c>
    </row>
    <row r="144" spans="1:17" s="86" customFormat="1" ht="12.75">
      <c r="A144" s="124">
        <v>143</v>
      </c>
      <c r="B144" s="125" t="s">
        <v>884</v>
      </c>
      <c r="C144" s="86" t="s">
        <v>1635</v>
      </c>
      <c r="D144" s="94" t="s">
        <v>2073</v>
      </c>
      <c r="E144" s="89"/>
      <c r="G144" s="126" t="s">
        <v>989</v>
      </c>
      <c r="M144" s="86">
        <v>1</v>
      </c>
      <c r="N144" s="87" t="s">
        <v>1686</v>
      </c>
      <c r="O144" s="87" t="s">
        <v>2074</v>
      </c>
      <c r="P144" s="215" t="s">
        <v>1264</v>
      </c>
      <c r="Q144" s="86" t="s">
        <v>1265</v>
      </c>
    </row>
    <row r="145" spans="1:17" s="86" customFormat="1" ht="12.75">
      <c r="A145" s="124">
        <v>144</v>
      </c>
      <c r="B145" s="125" t="s">
        <v>884</v>
      </c>
      <c r="C145" s="86" t="s">
        <v>1635</v>
      </c>
      <c r="D145" s="94" t="s">
        <v>2075</v>
      </c>
      <c r="E145" s="89"/>
      <c r="G145" s="126" t="s">
        <v>989</v>
      </c>
      <c r="M145" s="86">
        <v>1</v>
      </c>
      <c r="N145" s="87" t="s">
        <v>2076</v>
      </c>
      <c r="O145" s="87" t="s">
        <v>2077</v>
      </c>
      <c r="P145" s="215" t="s">
        <v>1264</v>
      </c>
      <c r="Q145" s="86" t="s">
        <v>1265</v>
      </c>
    </row>
    <row r="146" spans="1:17" s="86" customFormat="1" ht="12.75">
      <c r="A146" s="124">
        <v>145</v>
      </c>
      <c r="B146" s="125" t="s">
        <v>884</v>
      </c>
      <c r="C146" s="86" t="s">
        <v>1635</v>
      </c>
      <c r="D146" s="94" t="s">
        <v>2078</v>
      </c>
      <c r="E146" s="89"/>
      <c r="G146" s="126" t="s">
        <v>989</v>
      </c>
      <c r="M146" s="86">
        <v>1</v>
      </c>
      <c r="N146" s="87" t="s">
        <v>2079</v>
      </c>
      <c r="O146" s="87" t="s">
        <v>2080</v>
      </c>
      <c r="P146" s="215" t="s">
        <v>1264</v>
      </c>
      <c r="Q146" s="86" t="s">
        <v>1265</v>
      </c>
    </row>
    <row r="147" spans="1:17" s="86" customFormat="1" ht="12.75">
      <c r="A147" s="124">
        <v>146</v>
      </c>
      <c r="B147" s="125" t="s">
        <v>884</v>
      </c>
      <c r="C147" s="86" t="s">
        <v>1635</v>
      </c>
      <c r="D147" s="94" t="s">
        <v>2081</v>
      </c>
      <c r="E147" s="89"/>
      <c r="G147" s="126" t="s">
        <v>989</v>
      </c>
      <c r="M147" s="86">
        <v>1</v>
      </c>
      <c r="N147" s="87" t="s">
        <v>2082</v>
      </c>
      <c r="O147" s="87" t="s">
        <v>2083</v>
      </c>
      <c r="P147" s="215" t="s">
        <v>1264</v>
      </c>
      <c r="Q147" s="86" t="s">
        <v>1265</v>
      </c>
    </row>
    <row r="148" spans="1:17" s="86" customFormat="1" ht="12.75">
      <c r="A148" s="124">
        <v>147</v>
      </c>
      <c r="B148" s="125" t="s">
        <v>884</v>
      </c>
      <c r="C148" s="86" t="s">
        <v>1635</v>
      </c>
      <c r="D148" s="94" t="s">
        <v>2084</v>
      </c>
      <c r="E148" s="89"/>
      <c r="G148" s="126" t="s">
        <v>989</v>
      </c>
      <c r="M148" s="86">
        <v>1</v>
      </c>
      <c r="N148" s="87" t="s">
        <v>2085</v>
      </c>
      <c r="O148" s="87" t="s">
        <v>2086</v>
      </c>
      <c r="P148" s="215" t="s">
        <v>1264</v>
      </c>
      <c r="Q148" s="86" t="s">
        <v>1265</v>
      </c>
    </row>
    <row r="149" spans="1:17" s="86" customFormat="1" ht="12.75">
      <c r="A149" s="124">
        <v>148</v>
      </c>
      <c r="B149" s="125" t="s">
        <v>884</v>
      </c>
      <c r="C149" s="86" t="s">
        <v>1635</v>
      </c>
      <c r="D149" s="94" t="s">
        <v>2087</v>
      </c>
      <c r="E149" s="89"/>
      <c r="G149" s="126" t="s">
        <v>989</v>
      </c>
      <c r="M149" s="86">
        <v>1</v>
      </c>
      <c r="N149" s="87" t="s">
        <v>2088</v>
      </c>
      <c r="O149" s="87" t="s">
        <v>2089</v>
      </c>
      <c r="P149" s="215" t="s">
        <v>1264</v>
      </c>
      <c r="Q149" s="86" t="s">
        <v>1265</v>
      </c>
    </row>
    <row r="150" spans="1:17" s="86" customFormat="1" ht="12.75">
      <c r="A150" s="124">
        <v>149</v>
      </c>
      <c r="B150" s="125" t="s">
        <v>884</v>
      </c>
      <c r="C150" s="86" t="s">
        <v>1635</v>
      </c>
      <c r="D150" s="94" t="s">
        <v>2090</v>
      </c>
      <c r="E150" s="89"/>
      <c r="G150" s="126" t="s">
        <v>989</v>
      </c>
      <c r="M150" s="86">
        <v>1</v>
      </c>
      <c r="N150" s="87" t="s">
        <v>2091</v>
      </c>
      <c r="O150" s="87" t="s">
        <v>2092</v>
      </c>
      <c r="P150" s="215" t="s">
        <v>1264</v>
      </c>
      <c r="Q150" s="86" t="s">
        <v>1265</v>
      </c>
    </row>
    <row r="151" spans="1:17" s="86" customFormat="1" ht="12.75">
      <c r="A151" s="124">
        <v>150</v>
      </c>
      <c r="B151" s="125" t="s">
        <v>884</v>
      </c>
      <c r="C151" s="86" t="s">
        <v>1635</v>
      </c>
      <c r="D151" s="94" t="s">
        <v>2093</v>
      </c>
      <c r="E151" s="89"/>
      <c r="G151" s="126" t="s">
        <v>989</v>
      </c>
      <c r="M151" s="86">
        <v>1</v>
      </c>
      <c r="N151" s="87" t="s">
        <v>2094</v>
      </c>
      <c r="O151" s="87" t="s">
        <v>2095</v>
      </c>
      <c r="P151" s="215" t="s">
        <v>1264</v>
      </c>
      <c r="Q151" s="86" t="s">
        <v>1265</v>
      </c>
    </row>
    <row r="152" spans="1:17" s="86" customFormat="1" ht="12.75">
      <c r="A152" s="124">
        <v>151</v>
      </c>
      <c r="B152" s="125" t="s">
        <v>884</v>
      </c>
      <c r="C152" s="86" t="s">
        <v>1635</v>
      </c>
      <c r="D152" s="94" t="s">
        <v>2096</v>
      </c>
      <c r="E152" s="89"/>
      <c r="G152" s="126" t="s">
        <v>989</v>
      </c>
      <c r="M152" s="86">
        <v>1</v>
      </c>
      <c r="N152" s="87" t="s">
        <v>2097</v>
      </c>
      <c r="O152" s="87" t="s">
        <v>2098</v>
      </c>
      <c r="P152" s="215" t="s">
        <v>1264</v>
      </c>
      <c r="Q152" s="86" t="s">
        <v>1265</v>
      </c>
    </row>
    <row r="153" spans="1:17" s="86" customFormat="1" ht="12.75">
      <c r="A153" s="124">
        <v>152</v>
      </c>
      <c r="B153" s="125" t="s">
        <v>884</v>
      </c>
      <c r="C153" s="86" t="s">
        <v>1635</v>
      </c>
      <c r="D153" s="94" t="s">
        <v>2099</v>
      </c>
      <c r="E153" s="89"/>
      <c r="G153" s="126" t="s">
        <v>989</v>
      </c>
      <c r="M153" s="86">
        <v>1</v>
      </c>
      <c r="N153" s="87" t="s">
        <v>2100</v>
      </c>
      <c r="O153" s="87" t="s">
        <v>2101</v>
      </c>
      <c r="P153" s="215" t="s">
        <v>1264</v>
      </c>
      <c r="Q153" s="86" t="s">
        <v>1265</v>
      </c>
    </row>
    <row r="154" spans="1:17" s="86" customFormat="1" ht="12.75">
      <c r="A154" s="124">
        <v>153</v>
      </c>
      <c r="B154" s="125" t="s">
        <v>884</v>
      </c>
      <c r="C154" s="86" t="s">
        <v>1635</v>
      </c>
      <c r="D154" s="94" t="s">
        <v>2102</v>
      </c>
      <c r="E154" s="89"/>
      <c r="G154" s="126" t="s">
        <v>989</v>
      </c>
      <c r="M154" s="86">
        <v>1</v>
      </c>
      <c r="N154" s="87" t="s">
        <v>2103</v>
      </c>
      <c r="O154" s="87" t="s">
        <v>2104</v>
      </c>
      <c r="P154" s="215" t="s">
        <v>1264</v>
      </c>
      <c r="Q154" s="86" t="s">
        <v>1265</v>
      </c>
    </row>
    <row r="155" spans="1:17" s="86" customFormat="1" ht="12.75">
      <c r="A155" s="124">
        <v>154</v>
      </c>
      <c r="B155" s="125" t="s">
        <v>884</v>
      </c>
      <c r="C155" s="86" t="s">
        <v>1635</v>
      </c>
      <c r="D155" s="94" t="s">
        <v>2105</v>
      </c>
      <c r="E155" s="89"/>
      <c r="G155" s="126" t="s">
        <v>989</v>
      </c>
      <c r="M155" s="86">
        <v>1</v>
      </c>
      <c r="N155" s="87" t="s">
        <v>2106</v>
      </c>
      <c r="O155" s="87" t="s">
        <v>2107</v>
      </c>
      <c r="P155" s="215" t="s">
        <v>1264</v>
      </c>
      <c r="Q155" s="86" t="s">
        <v>1265</v>
      </c>
    </row>
    <row r="156" spans="1:17" s="86" customFormat="1" ht="12.75">
      <c r="A156" s="124">
        <v>155</v>
      </c>
      <c r="B156" s="125" t="s">
        <v>884</v>
      </c>
      <c r="C156" s="86" t="s">
        <v>1635</v>
      </c>
      <c r="D156" s="94" t="s">
        <v>2108</v>
      </c>
      <c r="E156" s="89"/>
      <c r="G156" s="126" t="s">
        <v>989</v>
      </c>
      <c r="M156" s="86">
        <v>1</v>
      </c>
      <c r="N156" s="87" t="s">
        <v>2109</v>
      </c>
      <c r="O156" s="87" t="s">
        <v>2110</v>
      </c>
      <c r="P156" s="215" t="s">
        <v>1264</v>
      </c>
      <c r="Q156" s="86" t="s">
        <v>1265</v>
      </c>
    </row>
    <row r="157" spans="1:17" s="86" customFormat="1" ht="12.75">
      <c r="A157" s="124">
        <v>156</v>
      </c>
      <c r="B157" s="125" t="s">
        <v>884</v>
      </c>
      <c r="C157" s="86" t="s">
        <v>1635</v>
      </c>
      <c r="D157" s="94" t="s">
        <v>2111</v>
      </c>
      <c r="E157" s="89"/>
      <c r="G157" s="126" t="s">
        <v>989</v>
      </c>
      <c r="M157" s="86">
        <v>1</v>
      </c>
      <c r="N157" s="87" t="s">
        <v>2112</v>
      </c>
      <c r="O157" s="87" t="s">
        <v>2113</v>
      </c>
      <c r="P157" s="215" t="s">
        <v>1264</v>
      </c>
      <c r="Q157" s="86" t="s">
        <v>1265</v>
      </c>
    </row>
    <row r="158" spans="1:17" s="86" customFormat="1" ht="12.75">
      <c r="A158" s="124">
        <v>157</v>
      </c>
      <c r="B158" s="125" t="s">
        <v>884</v>
      </c>
      <c r="C158" s="86" t="s">
        <v>1635</v>
      </c>
      <c r="D158" s="94" t="s">
        <v>2114</v>
      </c>
      <c r="E158" s="89"/>
      <c r="G158" s="126" t="s">
        <v>989</v>
      </c>
      <c r="M158" s="86">
        <v>1</v>
      </c>
      <c r="N158" s="87" t="s">
        <v>2115</v>
      </c>
      <c r="O158" s="87" t="s">
        <v>2116</v>
      </c>
      <c r="P158" s="215" t="s">
        <v>1264</v>
      </c>
      <c r="Q158" s="86" t="s">
        <v>1265</v>
      </c>
    </row>
    <row r="159" spans="1:17" s="86" customFormat="1" ht="12.75">
      <c r="A159" s="124">
        <v>158</v>
      </c>
      <c r="B159" s="125" t="s">
        <v>884</v>
      </c>
      <c r="C159" s="86" t="s">
        <v>1635</v>
      </c>
      <c r="D159" s="94" t="s">
        <v>2117</v>
      </c>
      <c r="E159" s="89"/>
      <c r="G159" s="126" t="s">
        <v>989</v>
      </c>
      <c r="M159" s="86">
        <v>1</v>
      </c>
      <c r="N159" s="87" t="s">
        <v>2118</v>
      </c>
      <c r="O159" s="87" t="s">
        <v>2119</v>
      </c>
      <c r="P159" s="215" t="s">
        <v>1264</v>
      </c>
      <c r="Q159" s="86" t="s">
        <v>1265</v>
      </c>
    </row>
    <row r="160" spans="1:17" s="86" customFormat="1" ht="12.75">
      <c r="A160" s="124">
        <v>159</v>
      </c>
      <c r="B160" s="125" t="s">
        <v>884</v>
      </c>
      <c r="C160" s="86" t="s">
        <v>1635</v>
      </c>
      <c r="D160" s="94" t="s">
        <v>2120</v>
      </c>
      <c r="E160" s="89"/>
      <c r="G160" s="126" t="s">
        <v>989</v>
      </c>
      <c r="M160" s="86">
        <v>1</v>
      </c>
      <c r="N160" s="87" t="s">
        <v>2121</v>
      </c>
      <c r="O160" s="87" t="s">
        <v>2122</v>
      </c>
      <c r="P160" s="215" t="s">
        <v>1264</v>
      </c>
      <c r="Q160" s="86" t="s">
        <v>1265</v>
      </c>
    </row>
    <row r="161" spans="1:17" s="86" customFormat="1" ht="12.75">
      <c r="A161" s="124">
        <v>160</v>
      </c>
      <c r="B161" s="125" t="s">
        <v>884</v>
      </c>
      <c r="C161" s="86" t="s">
        <v>1635</v>
      </c>
      <c r="D161" s="94" t="s">
        <v>2123</v>
      </c>
      <c r="E161" s="89"/>
      <c r="G161" s="126" t="s">
        <v>989</v>
      </c>
      <c r="M161" s="86">
        <v>1</v>
      </c>
      <c r="N161" s="87" t="s">
        <v>2124</v>
      </c>
      <c r="O161" s="87" t="s">
        <v>2125</v>
      </c>
      <c r="P161" s="215" t="s">
        <v>1264</v>
      </c>
      <c r="Q161" s="86" t="s">
        <v>1265</v>
      </c>
    </row>
    <row r="162" spans="1:17" s="86" customFormat="1" ht="12.75">
      <c r="A162" s="124">
        <v>161</v>
      </c>
      <c r="B162" s="125" t="s">
        <v>884</v>
      </c>
      <c r="C162" s="86" t="s">
        <v>1635</v>
      </c>
      <c r="D162" s="94" t="s">
        <v>2126</v>
      </c>
      <c r="E162" s="89"/>
      <c r="G162" s="126" t="s">
        <v>989</v>
      </c>
      <c r="M162" s="86">
        <v>1</v>
      </c>
      <c r="N162" s="87" t="s">
        <v>2127</v>
      </c>
      <c r="O162" s="87" t="s">
        <v>2128</v>
      </c>
      <c r="P162" s="215" t="s">
        <v>1264</v>
      </c>
      <c r="Q162" s="86" t="s">
        <v>1265</v>
      </c>
    </row>
    <row r="163" spans="1:17" s="86" customFormat="1" ht="12.75">
      <c r="A163" s="124">
        <v>162</v>
      </c>
      <c r="B163" s="125" t="s">
        <v>884</v>
      </c>
      <c r="C163" s="86" t="s">
        <v>1635</v>
      </c>
      <c r="D163" s="94" t="s">
        <v>2129</v>
      </c>
      <c r="E163" s="89"/>
      <c r="G163" s="126" t="s">
        <v>989</v>
      </c>
      <c r="M163" s="86">
        <v>1</v>
      </c>
      <c r="N163" s="87" t="s">
        <v>2130</v>
      </c>
      <c r="O163" s="87" t="s">
        <v>2131</v>
      </c>
      <c r="P163" s="215" t="s">
        <v>1264</v>
      </c>
      <c r="Q163" s="86" t="s">
        <v>1265</v>
      </c>
    </row>
    <row r="164" spans="1:17" s="86" customFormat="1" ht="12.75">
      <c r="A164" s="124">
        <v>163</v>
      </c>
      <c r="B164" s="125" t="s">
        <v>884</v>
      </c>
      <c r="C164" s="86" t="s">
        <v>1636</v>
      </c>
      <c r="D164" s="94" t="s">
        <v>2132</v>
      </c>
      <c r="E164" s="89"/>
      <c r="G164" s="126" t="s">
        <v>989</v>
      </c>
      <c r="M164" s="86">
        <v>1</v>
      </c>
      <c r="N164" s="87" t="s">
        <v>2133</v>
      </c>
      <c r="O164" s="87" t="s">
        <v>2134</v>
      </c>
      <c r="P164" s="215" t="s">
        <v>1264</v>
      </c>
      <c r="Q164" s="86" t="s">
        <v>1265</v>
      </c>
    </row>
    <row r="165" spans="1:17" s="86" customFormat="1" ht="12.75">
      <c r="A165" s="124">
        <v>164</v>
      </c>
      <c r="B165" s="125" t="s">
        <v>884</v>
      </c>
      <c r="C165" s="86" t="s">
        <v>1636</v>
      </c>
      <c r="D165" s="94" t="s">
        <v>2135</v>
      </c>
      <c r="E165" s="89"/>
      <c r="G165" s="126" t="s">
        <v>989</v>
      </c>
      <c r="M165" s="86">
        <v>1</v>
      </c>
      <c r="N165" s="87" t="s">
        <v>2136</v>
      </c>
      <c r="O165" s="87" t="s">
        <v>2137</v>
      </c>
      <c r="P165" s="215" t="s">
        <v>1264</v>
      </c>
      <c r="Q165" s="86" t="s">
        <v>1265</v>
      </c>
    </row>
    <row r="166" spans="1:17" s="86" customFormat="1" ht="12.75">
      <c r="A166" s="124">
        <v>165</v>
      </c>
      <c r="B166" s="125" t="s">
        <v>884</v>
      </c>
      <c r="C166" s="86" t="s">
        <v>1636</v>
      </c>
      <c r="D166" s="94" t="s">
        <v>2138</v>
      </c>
      <c r="E166" s="89"/>
      <c r="G166" s="126" t="s">
        <v>989</v>
      </c>
      <c r="M166" s="86">
        <v>1</v>
      </c>
      <c r="N166" s="87" t="s">
        <v>2139</v>
      </c>
      <c r="O166" s="87" t="s">
        <v>2140</v>
      </c>
      <c r="P166" s="215" t="s">
        <v>1264</v>
      </c>
      <c r="Q166" s="86" t="s">
        <v>1265</v>
      </c>
    </row>
    <row r="167" spans="1:17" s="86" customFormat="1" ht="12.75">
      <c r="A167" s="124">
        <v>166</v>
      </c>
      <c r="B167" s="125" t="s">
        <v>884</v>
      </c>
      <c r="C167" s="86" t="s">
        <v>1636</v>
      </c>
      <c r="D167" s="94" t="s">
        <v>2141</v>
      </c>
      <c r="E167" s="89"/>
      <c r="G167" s="126" t="s">
        <v>989</v>
      </c>
      <c r="M167" s="86">
        <v>1</v>
      </c>
      <c r="N167" s="87" t="s">
        <v>2142</v>
      </c>
      <c r="O167" s="87" t="s">
        <v>2143</v>
      </c>
      <c r="P167" s="215" t="s">
        <v>1264</v>
      </c>
      <c r="Q167" s="86" t="s">
        <v>1265</v>
      </c>
    </row>
    <row r="168" spans="1:17" s="86" customFormat="1" ht="12.75">
      <c r="A168" s="124">
        <v>167</v>
      </c>
      <c r="B168" s="125" t="s">
        <v>884</v>
      </c>
      <c r="C168" s="86" t="s">
        <v>1636</v>
      </c>
      <c r="D168" s="94" t="s">
        <v>2144</v>
      </c>
      <c r="E168" s="89"/>
      <c r="G168" s="126" t="s">
        <v>989</v>
      </c>
      <c r="M168" s="86">
        <v>1</v>
      </c>
      <c r="N168" s="87" t="s">
        <v>2145</v>
      </c>
      <c r="O168" s="87" t="s">
        <v>2146</v>
      </c>
      <c r="P168" s="215" t="s">
        <v>1264</v>
      </c>
      <c r="Q168" s="86" t="s">
        <v>1265</v>
      </c>
    </row>
    <row r="169" spans="1:17" s="86" customFormat="1" ht="12.75">
      <c r="A169" s="124">
        <v>168</v>
      </c>
      <c r="B169" s="125" t="s">
        <v>884</v>
      </c>
      <c r="C169" s="86" t="s">
        <v>1636</v>
      </c>
      <c r="D169" s="94" t="s">
        <v>2147</v>
      </c>
      <c r="E169" s="89"/>
      <c r="G169" s="126" t="s">
        <v>989</v>
      </c>
      <c r="M169" s="86">
        <v>1</v>
      </c>
      <c r="N169" s="87" t="s">
        <v>2148</v>
      </c>
      <c r="O169" s="87" t="s">
        <v>2149</v>
      </c>
      <c r="P169" s="215" t="s">
        <v>1264</v>
      </c>
      <c r="Q169" s="86" t="s">
        <v>1265</v>
      </c>
    </row>
    <row r="170" spans="1:17" s="86" customFormat="1" ht="12.75">
      <c r="A170" s="124">
        <v>169</v>
      </c>
      <c r="B170" s="125" t="s">
        <v>884</v>
      </c>
      <c r="C170" s="86" t="s">
        <v>1636</v>
      </c>
      <c r="D170" s="94" t="s">
        <v>2150</v>
      </c>
      <c r="E170" s="89"/>
      <c r="G170" s="126" t="s">
        <v>989</v>
      </c>
      <c r="M170" s="86">
        <v>1</v>
      </c>
      <c r="N170" s="87" t="s">
        <v>2151</v>
      </c>
      <c r="O170" s="87" t="s">
        <v>2152</v>
      </c>
      <c r="P170" s="215" t="s">
        <v>1264</v>
      </c>
      <c r="Q170" s="86" t="s">
        <v>1265</v>
      </c>
    </row>
    <row r="171" spans="1:17" s="86" customFormat="1" ht="12.75">
      <c r="A171" s="124">
        <v>170</v>
      </c>
      <c r="B171" s="125" t="s">
        <v>884</v>
      </c>
      <c r="C171" s="86" t="s">
        <v>1636</v>
      </c>
      <c r="D171" s="94" t="s">
        <v>2153</v>
      </c>
      <c r="E171" s="89"/>
      <c r="G171" s="126" t="s">
        <v>989</v>
      </c>
      <c r="M171" s="86">
        <v>1</v>
      </c>
      <c r="N171" s="87" t="s">
        <v>2154</v>
      </c>
      <c r="O171" s="87" t="s">
        <v>2155</v>
      </c>
      <c r="P171" s="215" t="s">
        <v>1264</v>
      </c>
      <c r="Q171" s="86" t="s">
        <v>1265</v>
      </c>
    </row>
    <row r="172" spans="1:17" s="86" customFormat="1" ht="12.75">
      <c r="A172" s="124">
        <v>171</v>
      </c>
      <c r="B172" s="125" t="s">
        <v>884</v>
      </c>
      <c r="C172" s="86" t="s">
        <v>1636</v>
      </c>
      <c r="D172" s="94" t="s">
        <v>2156</v>
      </c>
      <c r="E172" s="89"/>
      <c r="G172" s="126" t="s">
        <v>989</v>
      </c>
      <c r="M172" s="86">
        <v>1</v>
      </c>
      <c r="N172" s="87" t="s">
        <v>2157</v>
      </c>
      <c r="O172" s="87" t="s">
        <v>2158</v>
      </c>
      <c r="P172" s="215" t="s">
        <v>1264</v>
      </c>
      <c r="Q172" s="86" t="s">
        <v>1265</v>
      </c>
    </row>
    <row r="173" spans="1:17" s="86" customFormat="1" ht="12.75">
      <c r="A173" s="124">
        <v>172</v>
      </c>
      <c r="B173" s="125" t="s">
        <v>884</v>
      </c>
      <c r="C173" s="86" t="s">
        <v>1636</v>
      </c>
      <c r="D173" s="94" t="s">
        <v>2159</v>
      </c>
      <c r="E173" s="89"/>
      <c r="G173" s="126" t="s">
        <v>989</v>
      </c>
      <c r="M173" s="86">
        <v>1</v>
      </c>
      <c r="N173" s="87" t="s">
        <v>2160</v>
      </c>
      <c r="O173" s="87" t="s">
        <v>2161</v>
      </c>
      <c r="P173" s="215" t="s">
        <v>1264</v>
      </c>
      <c r="Q173" s="86" t="s">
        <v>1265</v>
      </c>
    </row>
    <row r="174" spans="1:17" s="86" customFormat="1" ht="12.75">
      <c r="A174" s="124">
        <v>173</v>
      </c>
      <c r="B174" s="125" t="s">
        <v>884</v>
      </c>
      <c r="C174" s="86" t="s">
        <v>1636</v>
      </c>
      <c r="D174" s="94" t="s">
        <v>2162</v>
      </c>
      <c r="E174" s="89"/>
      <c r="G174" s="126" t="s">
        <v>989</v>
      </c>
      <c r="M174" s="86">
        <v>1</v>
      </c>
      <c r="N174" s="87" t="s">
        <v>2163</v>
      </c>
      <c r="O174" s="87" t="s">
        <v>2164</v>
      </c>
      <c r="P174" s="215" t="s">
        <v>1264</v>
      </c>
      <c r="Q174" s="86" t="s">
        <v>1265</v>
      </c>
    </row>
    <row r="175" spans="1:17" s="86" customFormat="1" ht="12.75">
      <c r="A175" s="124">
        <v>174</v>
      </c>
      <c r="B175" s="125" t="s">
        <v>884</v>
      </c>
      <c r="C175" s="86" t="s">
        <v>1636</v>
      </c>
      <c r="D175" s="94" t="s">
        <v>2165</v>
      </c>
      <c r="E175" s="89"/>
      <c r="G175" s="126" t="s">
        <v>989</v>
      </c>
      <c r="M175" s="86">
        <v>1</v>
      </c>
      <c r="N175" s="87" t="s">
        <v>2166</v>
      </c>
      <c r="O175" s="87" t="s">
        <v>2167</v>
      </c>
      <c r="P175" s="215" t="s">
        <v>1264</v>
      </c>
      <c r="Q175" s="86" t="s">
        <v>1265</v>
      </c>
    </row>
    <row r="176" spans="1:17" s="86" customFormat="1" ht="12.75">
      <c r="A176" s="124">
        <v>175</v>
      </c>
      <c r="B176" s="125" t="s">
        <v>884</v>
      </c>
      <c r="C176" s="86" t="s">
        <v>1636</v>
      </c>
      <c r="D176" s="94" t="s">
        <v>2168</v>
      </c>
      <c r="E176" s="89"/>
      <c r="G176" s="126" t="s">
        <v>989</v>
      </c>
      <c r="M176" s="86">
        <v>1</v>
      </c>
      <c r="N176" s="87" t="s">
        <v>2169</v>
      </c>
      <c r="O176" s="87" t="s">
        <v>2170</v>
      </c>
      <c r="P176" s="215" t="s">
        <v>1264</v>
      </c>
      <c r="Q176" s="86" t="s">
        <v>1265</v>
      </c>
    </row>
    <row r="177" spans="1:17" s="86" customFormat="1" ht="12.75">
      <c r="A177" s="124">
        <v>176</v>
      </c>
      <c r="B177" s="125" t="s">
        <v>884</v>
      </c>
      <c r="C177" s="86" t="s">
        <v>1636</v>
      </c>
      <c r="D177" s="94" t="s">
        <v>2171</v>
      </c>
      <c r="E177" s="89"/>
      <c r="G177" s="126" t="s">
        <v>989</v>
      </c>
      <c r="M177" s="86">
        <v>1</v>
      </c>
      <c r="N177" s="87" t="s">
        <v>2172</v>
      </c>
      <c r="O177" s="87" t="s">
        <v>2173</v>
      </c>
      <c r="P177" s="215" t="s">
        <v>1264</v>
      </c>
      <c r="Q177" s="86" t="s">
        <v>1265</v>
      </c>
    </row>
    <row r="178" spans="1:17" s="86" customFormat="1" ht="12.75">
      <c r="A178" s="124">
        <v>177</v>
      </c>
      <c r="B178" s="125" t="s">
        <v>884</v>
      </c>
      <c r="C178" s="86" t="s">
        <v>1636</v>
      </c>
      <c r="D178" s="94" t="s">
        <v>2174</v>
      </c>
      <c r="E178" s="89"/>
      <c r="G178" s="126" t="s">
        <v>989</v>
      </c>
      <c r="M178" s="86">
        <v>1</v>
      </c>
      <c r="N178" s="87" t="s">
        <v>2175</v>
      </c>
      <c r="O178" s="87" t="s">
        <v>2176</v>
      </c>
      <c r="P178" s="215" t="s">
        <v>1264</v>
      </c>
      <c r="Q178" s="86" t="s">
        <v>1265</v>
      </c>
    </row>
    <row r="179" spans="1:17" s="86" customFormat="1" ht="12.75">
      <c r="A179" s="124">
        <v>178</v>
      </c>
      <c r="B179" s="125" t="s">
        <v>884</v>
      </c>
      <c r="C179" s="86" t="s">
        <v>1636</v>
      </c>
      <c r="D179" s="94" t="s">
        <v>2177</v>
      </c>
      <c r="E179" s="89"/>
      <c r="G179" s="126" t="s">
        <v>989</v>
      </c>
      <c r="M179" s="86">
        <v>1</v>
      </c>
      <c r="N179" s="87" t="s">
        <v>2178</v>
      </c>
      <c r="O179" s="87" t="s">
        <v>2179</v>
      </c>
      <c r="P179" s="215" t="s">
        <v>1264</v>
      </c>
      <c r="Q179" s="86" t="s">
        <v>1265</v>
      </c>
    </row>
    <row r="180" spans="1:17" s="86" customFormat="1" ht="12.75">
      <c r="A180" s="124">
        <v>179</v>
      </c>
      <c r="B180" s="125" t="s">
        <v>884</v>
      </c>
      <c r="C180" s="86" t="s">
        <v>1636</v>
      </c>
      <c r="D180" s="94" t="s">
        <v>2180</v>
      </c>
      <c r="E180" s="89"/>
      <c r="G180" s="126" t="s">
        <v>989</v>
      </c>
      <c r="M180" s="86">
        <v>1</v>
      </c>
      <c r="N180" s="87" t="s">
        <v>2181</v>
      </c>
      <c r="O180" s="87" t="s">
        <v>2182</v>
      </c>
      <c r="P180" s="215" t="s">
        <v>1264</v>
      </c>
      <c r="Q180" s="86" t="s">
        <v>1265</v>
      </c>
    </row>
    <row r="181" spans="1:17" s="86" customFormat="1" ht="12.75">
      <c r="A181" s="124">
        <v>180</v>
      </c>
      <c r="B181" s="125" t="s">
        <v>884</v>
      </c>
      <c r="C181" s="86" t="s">
        <v>1636</v>
      </c>
      <c r="D181" s="94" t="s">
        <v>2183</v>
      </c>
      <c r="E181" s="89"/>
      <c r="G181" s="126" t="s">
        <v>989</v>
      </c>
      <c r="M181" s="86">
        <v>1</v>
      </c>
      <c r="N181" s="87" t="s">
        <v>2184</v>
      </c>
      <c r="O181" s="87" t="s">
        <v>2185</v>
      </c>
      <c r="P181" s="215" t="s">
        <v>1264</v>
      </c>
      <c r="Q181" s="86" t="s">
        <v>1265</v>
      </c>
    </row>
    <row r="182" spans="1:17" s="86" customFormat="1" ht="12.75">
      <c r="A182" s="124">
        <v>181</v>
      </c>
      <c r="B182" s="125" t="s">
        <v>884</v>
      </c>
      <c r="C182" s="86" t="s">
        <v>1636</v>
      </c>
      <c r="D182" s="94" t="s">
        <v>2186</v>
      </c>
      <c r="E182" s="89"/>
      <c r="G182" s="126" t="s">
        <v>989</v>
      </c>
      <c r="M182" s="86">
        <v>1</v>
      </c>
      <c r="N182" s="87" t="s">
        <v>2187</v>
      </c>
      <c r="O182" s="87" t="s">
        <v>2188</v>
      </c>
      <c r="P182" s="215" t="s">
        <v>1264</v>
      </c>
      <c r="Q182" s="86" t="s">
        <v>1265</v>
      </c>
    </row>
    <row r="183" spans="1:17" s="86" customFormat="1" ht="12.75">
      <c r="A183" s="124">
        <v>182</v>
      </c>
      <c r="B183" s="125" t="s">
        <v>884</v>
      </c>
      <c r="C183" s="86" t="s">
        <v>1636</v>
      </c>
      <c r="D183" s="94" t="s">
        <v>2189</v>
      </c>
      <c r="E183" s="89"/>
      <c r="G183" s="126" t="s">
        <v>989</v>
      </c>
      <c r="M183" s="86">
        <v>1</v>
      </c>
      <c r="N183" s="87" t="s">
        <v>2190</v>
      </c>
      <c r="O183" s="87" t="s">
        <v>2191</v>
      </c>
      <c r="P183" s="215" t="s">
        <v>1264</v>
      </c>
      <c r="Q183" s="86" t="s">
        <v>1265</v>
      </c>
    </row>
    <row r="184" spans="1:17" s="86" customFormat="1" ht="12.75">
      <c r="A184" s="124">
        <v>183</v>
      </c>
      <c r="B184" s="125" t="s">
        <v>884</v>
      </c>
      <c r="C184" s="86" t="s">
        <v>1636</v>
      </c>
      <c r="D184" s="94" t="s">
        <v>2192</v>
      </c>
      <c r="E184" s="89"/>
      <c r="G184" s="126" t="s">
        <v>989</v>
      </c>
      <c r="M184" s="86">
        <v>1</v>
      </c>
      <c r="N184" s="87" t="s">
        <v>2193</v>
      </c>
      <c r="O184" s="87" t="s">
        <v>2194</v>
      </c>
      <c r="P184" s="215" t="s">
        <v>1264</v>
      </c>
      <c r="Q184" s="86" t="s">
        <v>1265</v>
      </c>
    </row>
    <row r="185" spans="1:17" s="86" customFormat="1" ht="12.75">
      <c r="A185" s="124">
        <v>184</v>
      </c>
      <c r="B185" s="125" t="s">
        <v>884</v>
      </c>
      <c r="C185" s="86" t="s">
        <v>1636</v>
      </c>
      <c r="D185" s="94" t="s">
        <v>2195</v>
      </c>
      <c r="E185" s="89"/>
      <c r="G185" s="126" t="s">
        <v>989</v>
      </c>
      <c r="M185" s="86">
        <v>1</v>
      </c>
      <c r="N185" s="87" t="s">
        <v>2196</v>
      </c>
      <c r="O185" s="87" t="s">
        <v>2197</v>
      </c>
      <c r="P185" s="215" t="s">
        <v>1264</v>
      </c>
      <c r="Q185" s="86" t="s">
        <v>1265</v>
      </c>
    </row>
    <row r="186" spans="1:17" s="86" customFormat="1" ht="12.75">
      <c r="A186" s="124">
        <v>185</v>
      </c>
      <c r="B186" s="125" t="s">
        <v>884</v>
      </c>
      <c r="C186" s="86" t="s">
        <v>1636</v>
      </c>
      <c r="D186" s="94" t="s">
        <v>2198</v>
      </c>
      <c r="E186" s="89"/>
      <c r="G186" s="126" t="s">
        <v>989</v>
      </c>
      <c r="M186" s="86">
        <v>1</v>
      </c>
      <c r="N186" s="87" t="s">
        <v>2199</v>
      </c>
      <c r="O186" s="87" t="s">
        <v>2200</v>
      </c>
      <c r="P186" s="215" t="s">
        <v>1264</v>
      </c>
      <c r="Q186" s="86" t="s">
        <v>1265</v>
      </c>
    </row>
    <row r="187" spans="1:17" s="86" customFormat="1" ht="12.75">
      <c r="A187" s="124">
        <v>186</v>
      </c>
      <c r="B187" s="125" t="s">
        <v>884</v>
      </c>
      <c r="C187" s="86" t="s">
        <v>1636</v>
      </c>
      <c r="D187" s="94" t="s">
        <v>2201</v>
      </c>
      <c r="E187" s="89"/>
      <c r="G187" s="126" t="s">
        <v>989</v>
      </c>
      <c r="M187" s="86">
        <v>1</v>
      </c>
      <c r="N187" s="87" t="s">
        <v>2202</v>
      </c>
      <c r="O187" s="87" t="s">
        <v>2203</v>
      </c>
      <c r="P187" s="215" t="s">
        <v>1264</v>
      </c>
      <c r="Q187" s="86" t="s">
        <v>1265</v>
      </c>
    </row>
    <row r="188" spans="1:17" s="86" customFormat="1" ht="12.75">
      <c r="A188" s="124">
        <v>187</v>
      </c>
      <c r="B188" s="125" t="s">
        <v>884</v>
      </c>
      <c r="C188" s="86" t="s">
        <v>1636</v>
      </c>
      <c r="D188" s="94" t="s">
        <v>2204</v>
      </c>
      <c r="E188" s="89"/>
      <c r="G188" s="126" t="s">
        <v>989</v>
      </c>
      <c r="M188" s="86">
        <v>1</v>
      </c>
      <c r="N188" s="87" t="s">
        <v>2205</v>
      </c>
      <c r="O188" s="87" t="s">
        <v>2206</v>
      </c>
      <c r="P188" s="215" t="s">
        <v>1264</v>
      </c>
      <c r="Q188" s="86" t="s">
        <v>1265</v>
      </c>
    </row>
    <row r="189" spans="1:17" s="86" customFormat="1" ht="12.75">
      <c r="A189" s="124">
        <v>188</v>
      </c>
      <c r="B189" s="125" t="s">
        <v>884</v>
      </c>
      <c r="C189" s="86" t="s">
        <v>1636</v>
      </c>
      <c r="D189" s="94" t="s">
        <v>2207</v>
      </c>
      <c r="E189" s="89"/>
      <c r="G189" s="126" t="s">
        <v>989</v>
      </c>
      <c r="M189" s="86">
        <v>1</v>
      </c>
      <c r="N189" s="87" t="s">
        <v>2208</v>
      </c>
      <c r="O189" s="87" t="s">
        <v>2209</v>
      </c>
      <c r="P189" s="215" t="s">
        <v>1264</v>
      </c>
      <c r="Q189" s="86" t="s">
        <v>1265</v>
      </c>
    </row>
    <row r="190" spans="1:17" s="86" customFormat="1" ht="12.75">
      <c r="A190" s="124">
        <v>189</v>
      </c>
      <c r="B190" s="125" t="s">
        <v>884</v>
      </c>
      <c r="C190" s="86" t="s">
        <v>1636</v>
      </c>
      <c r="D190" s="94" t="s">
        <v>2210</v>
      </c>
      <c r="E190" s="89"/>
      <c r="G190" s="126" t="s">
        <v>989</v>
      </c>
      <c r="M190" s="86">
        <v>1</v>
      </c>
      <c r="N190" s="87" t="s">
        <v>2211</v>
      </c>
      <c r="O190" s="87" t="s">
        <v>2212</v>
      </c>
      <c r="P190" s="215" t="s">
        <v>1264</v>
      </c>
      <c r="Q190" s="86" t="s">
        <v>1265</v>
      </c>
    </row>
    <row r="191" spans="1:17" s="86" customFormat="1" ht="12.75">
      <c r="A191" s="124">
        <v>190</v>
      </c>
      <c r="B191" s="125" t="s">
        <v>884</v>
      </c>
      <c r="C191" s="86" t="s">
        <v>1636</v>
      </c>
      <c r="D191" s="94" t="s">
        <v>2213</v>
      </c>
      <c r="E191" s="89"/>
      <c r="G191" s="126" t="s">
        <v>989</v>
      </c>
      <c r="M191" s="86">
        <v>1</v>
      </c>
      <c r="N191" s="87" t="s">
        <v>2214</v>
      </c>
      <c r="O191" s="87" t="s">
        <v>2215</v>
      </c>
      <c r="P191" s="215" t="s">
        <v>1264</v>
      </c>
      <c r="Q191" s="86" t="s">
        <v>1265</v>
      </c>
    </row>
    <row r="192" spans="1:17" s="86" customFormat="1" ht="12.75">
      <c r="A192" s="124">
        <v>191</v>
      </c>
      <c r="B192" s="125" t="s">
        <v>884</v>
      </c>
      <c r="C192" s="86" t="s">
        <v>1636</v>
      </c>
      <c r="D192" s="94" t="s">
        <v>2216</v>
      </c>
      <c r="E192" s="89"/>
      <c r="G192" s="126" t="s">
        <v>989</v>
      </c>
      <c r="M192" s="86">
        <v>1</v>
      </c>
      <c r="N192" s="87" t="s">
        <v>2217</v>
      </c>
      <c r="O192" s="87" t="s">
        <v>2218</v>
      </c>
      <c r="P192" s="215" t="s">
        <v>1264</v>
      </c>
      <c r="Q192" s="86" t="s">
        <v>1265</v>
      </c>
    </row>
    <row r="193" spans="1:17" s="86" customFormat="1" ht="12.75">
      <c r="A193" s="124">
        <v>192</v>
      </c>
      <c r="B193" s="125" t="s">
        <v>884</v>
      </c>
      <c r="C193" s="86" t="s">
        <v>1636</v>
      </c>
      <c r="D193" s="94" t="s">
        <v>2219</v>
      </c>
      <c r="E193" s="89"/>
      <c r="G193" s="126" t="s">
        <v>989</v>
      </c>
      <c r="M193" s="86">
        <v>1</v>
      </c>
      <c r="N193" s="87" t="s">
        <v>2220</v>
      </c>
      <c r="O193" s="87" t="s">
        <v>2221</v>
      </c>
      <c r="P193" s="215" t="s">
        <v>1264</v>
      </c>
      <c r="Q193" s="86" t="s">
        <v>1265</v>
      </c>
    </row>
    <row r="194" spans="1:17" s="86" customFormat="1" ht="12.75">
      <c r="A194" s="124">
        <v>193</v>
      </c>
      <c r="B194" s="125" t="s">
        <v>884</v>
      </c>
      <c r="C194" s="86" t="s">
        <v>1636</v>
      </c>
      <c r="D194" s="94" t="s">
        <v>2222</v>
      </c>
      <c r="E194" s="89"/>
      <c r="G194" s="126" t="s">
        <v>989</v>
      </c>
      <c r="M194" s="86">
        <v>1</v>
      </c>
      <c r="N194" s="87" t="s">
        <v>2223</v>
      </c>
      <c r="O194" s="87" t="s">
        <v>2224</v>
      </c>
      <c r="P194" s="215" t="s">
        <v>1264</v>
      </c>
      <c r="Q194" s="86" t="s">
        <v>1265</v>
      </c>
    </row>
    <row r="195" spans="1:17" s="86" customFormat="1" ht="12.75">
      <c r="A195" s="124">
        <v>194</v>
      </c>
      <c r="B195" s="125" t="s">
        <v>884</v>
      </c>
      <c r="C195" s="86" t="s">
        <v>1636</v>
      </c>
      <c r="D195" s="94" t="s">
        <v>2225</v>
      </c>
      <c r="E195" s="89"/>
      <c r="G195" s="126" t="s">
        <v>989</v>
      </c>
      <c r="M195" s="86">
        <v>1</v>
      </c>
      <c r="N195" s="87" t="s">
        <v>2226</v>
      </c>
      <c r="O195" s="87" t="s">
        <v>2227</v>
      </c>
      <c r="P195" s="215" t="s">
        <v>1264</v>
      </c>
      <c r="Q195" s="86" t="s">
        <v>1265</v>
      </c>
    </row>
    <row r="196" spans="1:17" s="86" customFormat="1" ht="12.75">
      <c r="A196" s="124">
        <v>195</v>
      </c>
      <c r="B196" s="125" t="s">
        <v>884</v>
      </c>
      <c r="C196" s="86" t="s">
        <v>1636</v>
      </c>
      <c r="D196" s="94" t="s">
        <v>2228</v>
      </c>
      <c r="E196" s="89"/>
      <c r="G196" s="126" t="s">
        <v>989</v>
      </c>
      <c r="M196" s="86">
        <v>1</v>
      </c>
      <c r="N196" s="87" t="s">
        <v>2229</v>
      </c>
      <c r="O196" s="87" t="s">
        <v>2230</v>
      </c>
      <c r="P196" s="215" t="s">
        <v>1264</v>
      </c>
      <c r="Q196" s="86" t="s">
        <v>1265</v>
      </c>
    </row>
    <row r="197" spans="1:17" s="86" customFormat="1" ht="12.75">
      <c r="A197" s="124">
        <v>196</v>
      </c>
      <c r="B197" s="125" t="s">
        <v>884</v>
      </c>
      <c r="C197" s="86" t="s">
        <v>1636</v>
      </c>
      <c r="D197" s="94" t="s">
        <v>2231</v>
      </c>
      <c r="E197" s="89"/>
      <c r="G197" s="126" t="s">
        <v>989</v>
      </c>
      <c r="M197" s="86">
        <v>1</v>
      </c>
      <c r="N197" s="87" t="s">
        <v>2232</v>
      </c>
      <c r="O197" s="87" t="s">
        <v>2233</v>
      </c>
      <c r="P197" s="215" t="s">
        <v>1264</v>
      </c>
      <c r="Q197" s="86" t="s">
        <v>1265</v>
      </c>
    </row>
    <row r="198" spans="1:17" s="86" customFormat="1" ht="12.75">
      <c r="A198" s="124">
        <v>197</v>
      </c>
      <c r="B198" s="125" t="s">
        <v>884</v>
      </c>
      <c r="C198" s="86" t="s">
        <v>1636</v>
      </c>
      <c r="D198" s="94" t="s">
        <v>2234</v>
      </c>
      <c r="E198" s="89"/>
      <c r="G198" s="126" t="s">
        <v>989</v>
      </c>
      <c r="M198" s="86">
        <v>1</v>
      </c>
      <c r="N198" s="87" t="s">
        <v>2235</v>
      </c>
      <c r="O198" s="87" t="s">
        <v>2236</v>
      </c>
      <c r="P198" s="215" t="s">
        <v>1264</v>
      </c>
      <c r="Q198" s="86" t="s">
        <v>1265</v>
      </c>
    </row>
    <row r="199" spans="1:17" s="86" customFormat="1" ht="12.75">
      <c r="A199" s="124">
        <v>198</v>
      </c>
      <c r="B199" s="125" t="s">
        <v>884</v>
      </c>
      <c r="C199" s="86" t="s">
        <v>1636</v>
      </c>
      <c r="D199" s="94" t="s">
        <v>2237</v>
      </c>
      <c r="E199" s="89"/>
      <c r="G199" s="126" t="s">
        <v>989</v>
      </c>
      <c r="M199" s="86">
        <v>1</v>
      </c>
      <c r="N199" s="87" t="s">
        <v>2238</v>
      </c>
      <c r="O199" s="87" t="s">
        <v>2239</v>
      </c>
      <c r="P199" s="215" t="s">
        <v>1264</v>
      </c>
      <c r="Q199" s="86" t="s">
        <v>1265</v>
      </c>
    </row>
    <row r="200" spans="1:17" s="86" customFormat="1" ht="12.75">
      <c r="A200" s="124">
        <v>199</v>
      </c>
      <c r="B200" s="125" t="s">
        <v>884</v>
      </c>
      <c r="C200" s="86" t="s">
        <v>1636</v>
      </c>
      <c r="D200" s="94" t="s">
        <v>2240</v>
      </c>
      <c r="E200" s="89"/>
      <c r="G200" s="126" t="s">
        <v>989</v>
      </c>
      <c r="M200" s="86">
        <v>1</v>
      </c>
      <c r="N200" s="87" t="s">
        <v>2241</v>
      </c>
      <c r="O200" s="87" t="s">
        <v>2242</v>
      </c>
      <c r="P200" s="215" t="s">
        <v>1264</v>
      </c>
      <c r="Q200" s="86" t="s">
        <v>1265</v>
      </c>
    </row>
    <row r="201" spans="1:17" s="86" customFormat="1" ht="12.75">
      <c r="A201" s="124">
        <v>200</v>
      </c>
      <c r="B201" s="125" t="s">
        <v>884</v>
      </c>
      <c r="C201" s="86" t="s">
        <v>1636</v>
      </c>
      <c r="D201" s="94" t="s">
        <v>2243</v>
      </c>
      <c r="E201" s="89"/>
      <c r="G201" s="126" t="s">
        <v>989</v>
      </c>
      <c r="M201" s="86">
        <v>1</v>
      </c>
      <c r="N201" s="87" t="s">
        <v>2244</v>
      </c>
      <c r="O201" s="87" t="s">
        <v>2245</v>
      </c>
      <c r="P201" s="215" t="s">
        <v>1264</v>
      </c>
      <c r="Q201" s="86" t="s">
        <v>1265</v>
      </c>
    </row>
    <row r="202" spans="1:17" s="86" customFormat="1" ht="12.75">
      <c r="A202" s="124">
        <v>201</v>
      </c>
      <c r="B202" s="125" t="s">
        <v>884</v>
      </c>
      <c r="C202" s="86" t="s">
        <v>1636</v>
      </c>
      <c r="D202" s="94" t="s">
        <v>2246</v>
      </c>
      <c r="E202" s="89"/>
      <c r="G202" s="126" t="s">
        <v>989</v>
      </c>
      <c r="M202" s="86">
        <v>1</v>
      </c>
      <c r="N202" s="87" t="s">
        <v>2247</v>
      </c>
      <c r="O202" s="87" t="s">
        <v>2248</v>
      </c>
      <c r="P202" s="215" t="s">
        <v>1264</v>
      </c>
      <c r="Q202" s="86" t="s">
        <v>1265</v>
      </c>
    </row>
    <row r="203" spans="1:17" s="86" customFormat="1" ht="12.75">
      <c r="A203" s="124">
        <v>202</v>
      </c>
      <c r="B203" s="125" t="s">
        <v>884</v>
      </c>
      <c r="C203" s="86" t="s">
        <v>1636</v>
      </c>
      <c r="D203" s="94" t="s">
        <v>2249</v>
      </c>
      <c r="E203" s="89"/>
      <c r="G203" s="126" t="s">
        <v>989</v>
      </c>
      <c r="M203" s="86">
        <v>1</v>
      </c>
      <c r="N203" s="87" t="s">
        <v>2250</v>
      </c>
      <c r="O203" s="87" t="s">
        <v>2251</v>
      </c>
      <c r="P203" s="215" t="s">
        <v>1264</v>
      </c>
      <c r="Q203" s="86" t="s">
        <v>1265</v>
      </c>
    </row>
    <row r="204" spans="1:17" s="86" customFormat="1" ht="12.75">
      <c r="A204" s="124">
        <v>203</v>
      </c>
      <c r="B204" s="125" t="s">
        <v>884</v>
      </c>
      <c r="C204" s="86" t="s">
        <v>1636</v>
      </c>
      <c r="D204" s="94" t="s">
        <v>2252</v>
      </c>
      <c r="E204" s="89"/>
      <c r="G204" s="126" t="s">
        <v>989</v>
      </c>
      <c r="M204" s="86">
        <v>1</v>
      </c>
      <c r="N204" s="87" t="s">
        <v>2253</v>
      </c>
      <c r="O204" s="87" t="s">
        <v>2254</v>
      </c>
      <c r="P204" s="215" t="s">
        <v>1264</v>
      </c>
      <c r="Q204" s="86" t="s">
        <v>1265</v>
      </c>
    </row>
    <row r="205" spans="1:17" s="86" customFormat="1" ht="12.75">
      <c r="A205" s="124">
        <v>204</v>
      </c>
      <c r="B205" s="125" t="s">
        <v>884</v>
      </c>
      <c r="C205" s="86" t="s">
        <v>1636</v>
      </c>
      <c r="D205" s="94" t="s">
        <v>2255</v>
      </c>
      <c r="E205" s="89"/>
      <c r="G205" s="126" t="s">
        <v>989</v>
      </c>
      <c r="M205" s="86">
        <v>1</v>
      </c>
      <c r="N205" s="87" t="s">
        <v>2256</v>
      </c>
      <c r="O205" s="87" t="s">
        <v>2257</v>
      </c>
      <c r="P205" s="215" t="s">
        <v>1264</v>
      </c>
      <c r="Q205" s="86" t="s">
        <v>1265</v>
      </c>
    </row>
    <row r="206" spans="1:17" s="86" customFormat="1" ht="12.75">
      <c r="A206" s="124">
        <v>205</v>
      </c>
      <c r="B206" s="125" t="s">
        <v>884</v>
      </c>
      <c r="C206" s="86" t="s">
        <v>1636</v>
      </c>
      <c r="D206" s="94" t="s">
        <v>2258</v>
      </c>
      <c r="E206" s="89"/>
      <c r="G206" s="126" t="s">
        <v>989</v>
      </c>
      <c r="M206" s="86">
        <v>1</v>
      </c>
      <c r="N206" s="87" t="s">
        <v>2259</v>
      </c>
      <c r="O206" s="87" t="s">
        <v>2260</v>
      </c>
      <c r="P206" s="215" t="s">
        <v>1264</v>
      </c>
      <c r="Q206" s="86" t="s">
        <v>1265</v>
      </c>
    </row>
    <row r="207" spans="1:17" s="86" customFormat="1" ht="12.75">
      <c r="A207" s="124">
        <v>206</v>
      </c>
      <c r="B207" s="125" t="s">
        <v>884</v>
      </c>
      <c r="C207" s="86" t="s">
        <v>1636</v>
      </c>
      <c r="D207" s="94" t="s">
        <v>2261</v>
      </c>
      <c r="E207" s="89"/>
      <c r="G207" s="126" t="s">
        <v>989</v>
      </c>
      <c r="M207" s="86">
        <v>1</v>
      </c>
      <c r="N207" s="87" t="s">
        <v>2262</v>
      </c>
      <c r="O207" s="87" t="s">
        <v>2263</v>
      </c>
      <c r="P207" s="215" t="s">
        <v>1264</v>
      </c>
      <c r="Q207" s="86" t="s">
        <v>1265</v>
      </c>
    </row>
    <row r="208" spans="1:17" s="86" customFormat="1" ht="12.75">
      <c r="A208" s="124">
        <v>207</v>
      </c>
      <c r="B208" s="125" t="s">
        <v>884</v>
      </c>
      <c r="C208" s="86" t="s">
        <v>1636</v>
      </c>
      <c r="D208" s="94" t="s">
        <v>2264</v>
      </c>
      <c r="E208" s="89"/>
      <c r="G208" s="126" t="s">
        <v>989</v>
      </c>
      <c r="M208" s="86">
        <v>1</v>
      </c>
      <c r="N208" s="87" t="s">
        <v>2265</v>
      </c>
      <c r="O208" s="87" t="s">
        <v>2266</v>
      </c>
      <c r="P208" s="215" t="s">
        <v>1264</v>
      </c>
      <c r="Q208" s="86" t="s">
        <v>1265</v>
      </c>
    </row>
    <row r="209" spans="1:17" s="86" customFormat="1" ht="12.75">
      <c r="A209" s="124">
        <v>208</v>
      </c>
      <c r="B209" s="125" t="s">
        <v>884</v>
      </c>
      <c r="C209" s="86" t="s">
        <v>1636</v>
      </c>
      <c r="D209" s="94" t="s">
        <v>2267</v>
      </c>
      <c r="E209" s="89"/>
      <c r="G209" s="126" t="s">
        <v>989</v>
      </c>
      <c r="M209" s="86">
        <v>1</v>
      </c>
      <c r="N209" s="87" t="s">
        <v>2268</v>
      </c>
      <c r="O209" s="87" t="s">
        <v>2269</v>
      </c>
      <c r="P209" s="215" t="s">
        <v>1264</v>
      </c>
      <c r="Q209" s="86" t="s">
        <v>1265</v>
      </c>
    </row>
    <row r="210" spans="1:17" s="86" customFormat="1" ht="12.75">
      <c r="A210" s="124">
        <v>209</v>
      </c>
      <c r="B210" s="125" t="s">
        <v>884</v>
      </c>
      <c r="C210" s="86" t="s">
        <v>1636</v>
      </c>
      <c r="D210" s="94" t="s">
        <v>2270</v>
      </c>
      <c r="E210" s="89"/>
      <c r="G210" s="126" t="s">
        <v>989</v>
      </c>
      <c r="M210" s="86">
        <v>1</v>
      </c>
      <c r="N210" s="87" t="s">
        <v>2271</v>
      </c>
      <c r="O210" s="87" t="s">
        <v>2272</v>
      </c>
      <c r="P210" s="215" t="s">
        <v>1264</v>
      </c>
      <c r="Q210" s="86" t="s">
        <v>1265</v>
      </c>
    </row>
    <row r="211" spans="1:17" s="86" customFormat="1" ht="12.75">
      <c r="A211" s="124">
        <v>210</v>
      </c>
      <c r="B211" s="125" t="s">
        <v>884</v>
      </c>
      <c r="C211" s="86" t="s">
        <v>1636</v>
      </c>
      <c r="D211" s="94" t="s">
        <v>2273</v>
      </c>
      <c r="E211" s="89"/>
      <c r="G211" s="126" t="s">
        <v>989</v>
      </c>
      <c r="M211" s="86">
        <v>1</v>
      </c>
      <c r="N211" s="87" t="s">
        <v>2274</v>
      </c>
      <c r="O211" s="87" t="s">
        <v>2275</v>
      </c>
      <c r="P211" s="215" t="s">
        <v>1264</v>
      </c>
      <c r="Q211" s="86" t="s">
        <v>1265</v>
      </c>
    </row>
    <row r="212" spans="1:17" s="86" customFormat="1" ht="12.75">
      <c r="A212" s="124">
        <v>211</v>
      </c>
      <c r="B212" s="125" t="s">
        <v>884</v>
      </c>
      <c r="C212" s="86" t="s">
        <v>1636</v>
      </c>
      <c r="D212" s="94" t="s">
        <v>2276</v>
      </c>
      <c r="E212" s="89"/>
      <c r="G212" s="126" t="s">
        <v>989</v>
      </c>
      <c r="M212" s="86">
        <v>1</v>
      </c>
      <c r="N212" s="87" t="s">
        <v>2277</v>
      </c>
      <c r="O212" s="87" t="s">
        <v>2278</v>
      </c>
      <c r="P212" s="215" t="s">
        <v>1264</v>
      </c>
      <c r="Q212" s="86" t="s">
        <v>1265</v>
      </c>
    </row>
    <row r="213" spans="1:17" s="86" customFormat="1" ht="12.75">
      <c r="A213" s="124">
        <v>212</v>
      </c>
      <c r="B213" s="125" t="s">
        <v>884</v>
      </c>
      <c r="C213" s="86" t="s">
        <v>1636</v>
      </c>
      <c r="D213" s="94" t="s">
        <v>2279</v>
      </c>
      <c r="E213" s="89"/>
      <c r="G213" s="126" t="s">
        <v>989</v>
      </c>
      <c r="M213" s="86">
        <v>1</v>
      </c>
      <c r="N213" s="87" t="s">
        <v>2280</v>
      </c>
      <c r="O213" s="87" t="s">
        <v>2281</v>
      </c>
      <c r="P213" s="215" t="s">
        <v>1264</v>
      </c>
      <c r="Q213" s="86" t="s">
        <v>1265</v>
      </c>
    </row>
    <row r="214" spans="1:17" s="86" customFormat="1" ht="12.75">
      <c r="A214" s="124">
        <v>213</v>
      </c>
      <c r="B214" s="125" t="s">
        <v>884</v>
      </c>
      <c r="C214" s="86" t="s">
        <v>1636</v>
      </c>
      <c r="D214" s="94" t="s">
        <v>2282</v>
      </c>
      <c r="E214" s="89"/>
      <c r="G214" s="126" t="s">
        <v>989</v>
      </c>
      <c r="M214" s="86">
        <v>1</v>
      </c>
      <c r="N214" s="87" t="s">
        <v>2283</v>
      </c>
      <c r="O214" s="87" t="s">
        <v>2284</v>
      </c>
      <c r="P214" s="215" t="s">
        <v>1264</v>
      </c>
      <c r="Q214" s="86" t="s">
        <v>1265</v>
      </c>
    </row>
    <row r="215" spans="1:17" s="86" customFormat="1" ht="12.75">
      <c r="A215" s="124">
        <v>214</v>
      </c>
      <c r="B215" s="125" t="s">
        <v>884</v>
      </c>
      <c r="C215" s="86" t="s">
        <v>1636</v>
      </c>
      <c r="D215" s="94" t="s">
        <v>2285</v>
      </c>
      <c r="E215" s="89"/>
      <c r="G215" s="126" t="s">
        <v>989</v>
      </c>
      <c r="M215" s="86">
        <v>1</v>
      </c>
      <c r="N215" s="87" t="s">
        <v>2286</v>
      </c>
      <c r="O215" s="87" t="s">
        <v>2287</v>
      </c>
      <c r="P215" s="215" t="s">
        <v>1264</v>
      </c>
      <c r="Q215" s="86" t="s">
        <v>1265</v>
      </c>
    </row>
    <row r="216" spans="1:17" s="86" customFormat="1" ht="12.75">
      <c r="A216" s="124">
        <v>215</v>
      </c>
      <c r="B216" s="125" t="s">
        <v>884</v>
      </c>
      <c r="C216" s="86" t="s">
        <v>1636</v>
      </c>
      <c r="D216" s="94" t="s">
        <v>2288</v>
      </c>
      <c r="E216" s="89"/>
      <c r="G216" s="126" t="s">
        <v>989</v>
      </c>
      <c r="M216" s="86">
        <v>1</v>
      </c>
      <c r="N216" s="87" t="s">
        <v>2289</v>
      </c>
      <c r="O216" s="87" t="s">
        <v>2290</v>
      </c>
      <c r="P216" s="215" t="s">
        <v>1264</v>
      </c>
      <c r="Q216" s="86" t="s">
        <v>1265</v>
      </c>
    </row>
    <row r="217" spans="1:17" s="86" customFormat="1" ht="12.75">
      <c r="A217" s="124">
        <v>216</v>
      </c>
      <c r="B217" s="125" t="s">
        <v>884</v>
      </c>
      <c r="C217" s="86" t="s">
        <v>1636</v>
      </c>
      <c r="D217" s="94" t="s">
        <v>2291</v>
      </c>
      <c r="E217" s="89"/>
      <c r="G217" s="126" t="s">
        <v>989</v>
      </c>
      <c r="M217" s="86">
        <v>1</v>
      </c>
      <c r="N217" s="87" t="s">
        <v>2292</v>
      </c>
      <c r="O217" s="87" t="s">
        <v>2293</v>
      </c>
      <c r="P217" s="215" t="s">
        <v>1264</v>
      </c>
      <c r="Q217" s="86" t="s">
        <v>1265</v>
      </c>
    </row>
    <row r="218" spans="1:17" s="86" customFormat="1" ht="12.75">
      <c r="A218" s="124">
        <v>217</v>
      </c>
      <c r="B218" s="125" t="s">
        <v>884</v>
      </c>
      <c r="C218" s="86" t="s">
        <v>1636</v>
      </c>
      <c r="D218" s="94" t="s">
        <v>2294</v>
      </c>
      <c r="E218" s="89"/>
      <c r="G218" s="126" t="s">
        <v>989</v>
      </c>
      <c r="M218" s="86">
        <v>1</v>
      </c>
      <c r="N218" s="87" t="s">
        <v>2295</v>
      </c>
      <c r="O218" s="87" t="s">
        <v>2296</v>
      </c>
      <c r="P218" s="215" t="s">
        <v>1264</v>
      </c>
      <c r="Q218" s="86" t="s">
        <v>1265</v>
      </c>
    </row>
    <row r="219" spans="1:17" s="86" customFormat="1" ht="12.75">
      <c r="A219" s="124">
        <v>218</v>
      </c>
      <c r="B219" s="125" t="s">
        <v>884</v>
      </c>
      <c r="C219" s="86" t="s">
        <v>1636</v>
      </c>
      <c r="D219" s="94" t="s">
        <v>2297</v>
      </c>
      <c r="E219" s="89"/>
      <c r="G219" s="126" t="s">
        <v>989</v>
      </c>
      <c r="M219" s="86">
        <v>1</v>
      </c>
      <c r="N219" s="87" t="s">
        <v>2298</v>
      </c>
      <c r="O219" s="87" t="s">
        <v>2299</v>
      </c>
      <c r="P219" s="215" t="s">
        <v>1264</v>
      </c>
      <c r="Q219" s="86" t="s">
        <v>1265</v>
      </c>
    </row>
    <row r="220" spans="1:17" s="86" customFormat="1" ht="12.75">
      <c r="A220" s="124">
        <v>219</v>
      </c>
      <c r="B220" s="125" t="s">
        <v>884</v>
      </c>
      <c r="C220" s="86" t="s">
        <v>1636</v>
      </c>
      <c r="D220" s="94" t="s">
        <v>2300</v>
      </c>
      <c r="E220" s="89"/>
      <c r="G220" s="126" t="s">
        <v>989</v>
      </c>
      <c r="M220" s="86">
        <v>1</v>
      </c>
      <c r="N220" s="87" t="s">
        <v>2301</v>
      </c>
      <c r="O220" s="87" t="s">
        <v>2302</v>
      </c>
      <c r="P220" s="215" t="s">
        <v>1264</v>
      </c>
      <c r="Q220" s="86" t="s">
        <v>1265</v>
      </c>
    </row>
    <row r="221" spans="1:17" s="86" customFormat="1" ht="12.75">
      <c r="A221" s="124">
        <v>220</v>
      </c>
      <c r="B221" s="125" t="s">
        <v>884</v>
      </c>
      <c r="C221" s="86" t="s">
        <v>1636</v>
      </c>
      <c r="D221" s="94" t="s">
        <v>2303</v>
      </c>
      <c r="E221" s="89"/>
      <c r="G221" s="126" t="s">
        <v>989</v>
      </c>
      <c r="M221" s="86">
        <v>1</v>
      </c>
      <c r="N221" s="87" t="s">
        <v>2304</v>
      </c>
      <c r="O221" s="87" t="s">
        <v>2305</v>
      </c>
      <c r="P221" s="215" t="s">
        <v>1264</v>
      </c>
      <c r="Q221" s="86" t="s">
        <v>1265</v>
      </c>
    </row>
    <row r="222" spans="1:17" s="86" customFormat="1" ht="12.75">
      <c r="A222" s="124">
        <v>221</v>
      </c>
      <c r="B222" s="125" t="s">
        <v>884</v>
      </c>
      <c r="C222" s="86" t="s">
        <v>1636</v>
      </c>
      <c r="D222" s="94" t="s">
        <v>2306</v>
      </c>
      <c r="E222" s="89"/>
      <c r="G222" s="126" t="s">
        <v>989</v>
      </c>
      <c r="M222" s="86">
        <v>1</v>
      </c>
      <c r="N222" s="87" t="s">
        <v>2307</v>
      </c>
      <c r="O222" s="87" t="s">
        <v>2308</v>
      </c>
      <c r="P222" s="215" t="s">
        <v>1264</v>
      </c>
      <c r="Q222" s="86" t="s">
        <v>1265</v>
      </c>
    </row>
    <row r="223" spans="1:17" s="86" customFormat="1" ht="12.75">
      <c r="A223" s="124">
        <v>222</v>
      </c>
      <c r="B223" s="125" t="s">
        <v>884</v>
      </c>
      <c r="C223" s="86" t="s">
        <v>1636</v>
      </c>
      <c r="D223" s="94" t="s">
        <v>2309</v>
      </c>
      <c r="E223" s="89"/>
      <c r="G223" s="126" t="s">
        <v>989</v>
      </c>
      <c r="M223" s="86">
        <v>1</v>
      </c>
      <c r="N223" s="87" t="s">
        <v>2310</v>
      </c>
      <c r="O223" s="87" t="s">
        <v>2311</v>
      </c>
      <c r="P223" s="215" t="s">
        <v>1264</v>
      </c>
      <c r="Q223" s="86" t="s">
        <v>1265</v>
      </c>
    </row>
    <row r="224" spans="1:17" s="86" customFormat="1" ht="12.75">
      <c r="A224" s="124">
        <v>223</v>
      </c>
      <c r="B224" s="125" t="s">
        <v>884</v>
      </c>
      <c r="C224" s="86" t="s">
        <v>1636</v>
      </c>
      <c r="D224" s="94" t="s">
        <v>2312</v>
      </c>
      <c r="E224" s="89"/>
      <c r="G224" s="126" t="s">
        <v>989</v>
      </c>
      <c r="M224" s="86">
        <v>1</v>
      </c>
      <c r="N224" s="87" t="s">
        <v>2313</v>
      </c>
      <c r="O224" s="87" t="s">
        <v>2314</v>
      </c>
      <c r="P224" s="215" t="s">
        <v>1264</v>
      </c>
      <c r="Q224" s="86" t="s">
        <v>1265</v>
      </c>
    </row>
    <row r="225" spans="1:17" s="86" customFormat="1" ht="12.75">
      <c r="A225" s="124">
        <v>224</v>
      </c>
      <c r="B225" s="125" t="s">
        <v>884</v>
      </c>
      <c r="C225" s="86" t="s">
        <v>1636</v>
      </c>
      <c r="D225" s="94" t="s">
        <v>2315</v>
      </c>
      <c r="E225" s="89"/>
      <c r="G225" s="126" t="s">
        <v>989</v>
      </c>
      <c r="M225" s="86">
        <v>1</v>
      </c>
      <c r="N225" s="87" t="s">
        <v>2316</v>
      </c>
      <c r="O225" s="87" t="s">
        <v>2317</v>
      </c>
      <c r="P225" s="215" t="s">
        <v>1264</v>
      </c>
      <c r="Q225" s="86" t="s">
        <v>1265</v>
      </c>
    </row>
    <row r="226" spans="1:17" s="86" customFormat="1" ht="12.75">
      <c r="A226" s="124">
        <v>225</v>
      </c>
      <c r="B226" s="125" t="s">
        <v>884</v>
      </c>
      <c r="C226" s="86" t="s">
        <v>1636</v>
      </c>
      <c r="D226" s="94" t="s">
        <v>2318</v>
      </c>
      <c r="E226" s="89"/>
      <c r="G226" s="126" t="s">
        <v>989</v>
      </c>
      <c r="M226" s="86">
        <v>1</v>
      </c>
      <c r="N226" s="87" t="s">
        <v>2319</v>
      </c>
      <c r="O226" s="87" t="s">
        <v>2320</v>
      </c>
      <c r="P226" s="215" t="s">
        <v>1264</v>
      </c>
      <c r="Q226" s="86" t="s">
        <v>1265</v>
      </c>
    </row>
    <row r="227" spans="1:17" s="86" customFormat="1" ht="12.75">
      <c r="A227" s="124">
        <v>226</v>
      </c>
      <c r="B227" s="125" t="s">
        <v>884</v>
      </c>
      <c r="C227" s="86" t="s">
        <v>1636</v>
      </c>
      <c r="D227" s="94" t="s">
        <v>2321</v>
      </c>
      <c r="E227" s="89"/>
      <c r="G227" s="126" t="s">
        <v>989</v>
      </c>
      <c r="M227" s="86">
        <v>1</v>
      </c>
      <c r="N227" s="87" t="s">
        <v>2322</v>
      </c>
      <c r="O227" s="87" t="s">
        <v>2323</v>
      </c>
      <c r="P227" s="215" t="s">
        <v>1264</v>
      </c>
      <c r="Q227" s="86" t="s">
        <v>1265</v>
      </c>
    </row>
    <row r="228" spans="1:17" s="86" customFormat="1" ht="12.75">
      <c r="A228" s="124">
        <v>227</v>
      </c>
      <c r="B228" s="125" t="s">
        <v>884</v>
      </c>
      <c r="C228" s="86" t="s">
        <v>1636</v>
      </c>
      <c r="D228" s="94" t="s">
        <v>2324</v>
      </c>
      <c r="E228" s="89"/>
      <c r="G228" s="126" t="s">
        <v>989</v>
      </c>
      <c r="M228" s="86">
        <v>1</v>
      </c>
      <c r="N228" s="87" t="s">
        <v>2325</v>
      </c>
      <c r="O228" s="87" t="s">
        <v>2326</v>
      </c>
      <c r="P228" s="215" t="s">
        <v>1264</v>
      </c>
      <c r="Q228" s="86" t="s">
        <v>1265</v>
      </c>
    </row>
    <row r="229" spans="1:17" s="86" customFormat="1" ht="12.75">
      <c r="A229" s="124">
        <v>228</v>
      </c>
      <c r="B229" s="125" t="s">
        <v>884</v>
      </c>
      <c r="C229" s="86" t="s">
        <v>1636</v>
      </c>
      <c r="D229" s="94" t="s">
        <v>2327</v>
      </c>
      <c r="E229" s="89"/>
      <c r="G229" s="126" t="s">
        <v>989</v>
      </c>
      <c r="M229" s="86">
        <v>1</v>
      </c>
      <c r="N229" s="87" t="s">
        <v>2328</v>
      </c>
      <c r="O229" s="87" t="s">
        <v>2329</v>
      </c>
      <c r="P229" s="215" t="s">
        <v>1264</v>
      </c>
      <c r="Q229" s="86" t="s">
        <v>1265</v>
      </c>
    </row>
    <row r="230" spans="1:17" s="86" customFormat="1" ht="12.75">
      <c r="A230" s="124">
        <v>229</v>
      </c>
      <c r="B230" s="125" t="s">
        <v>884</v>
      </c>
      <c r="C230" s="86" t="s">
        <v>1636</v>
      </c>
      <c r="D230" s="94" t="s">
        <v>2330</v>
      </c>
      <c r="E230" s="89"/>
      <c r="G230" s="126" t="s">
        <v>989</v>
      </c>
      <c r="M230" s="86">
        <v>1</v>
      </c>
      <c r="N230" s="87" t="s">
        <v>2331</v>
      </c>
      <c r="O230" s="87" t="s">
        <v>2332</v>
      </c>
      <c r="P230" s="215" t="s">
        <v>1264</v>
      </c>
      <c r="Q230" s="86" t="s">
        <v>1265</v>
      </c>
    </row>
    <row r="231" spans="1:17" s="86" customFormat="1" ht="12.75">
      <c r="A231" s="124">
        <v>230</v>
      </c>
      <c r="B231" s="125" t="s">
        <v>884</v>
      </c>
      <c r="C231" s="86" t="s">
        <v>1636</v>
      </c>
      <c r="D231" s="94" t="s">
        <v>2333</v>
      </c>
      <c r="E231" s="89"/>
      <c r="G231" s="126" t="s">
        <v>989</v>
      </c>
      <c r="M231" s="86">
        <v>1</v>
      </c>
      <c r="N231" s="87" t="s">
        <v>2334</v>
      </c>
      <c r="O231" s="87" t="s">
        <v>2335</v>
      </c>
      <c r="P231" s="215" t="s">
        <v>1264</v>
      </c>
      <c r="Q231" s="86" t="s">
        <v>1265</v>
      </c>
    </row>
    <row r="232" spans="1:17" s="86" customFormat="1" ht="12.75">
      <c r="A232" s="124">
        <v>231</v>
      </c>
      <c r="B232" s="125" t="s">
        <v>884</v>
      </c>
      <c r="C232" s="86" t="s">
        <v>1636</v>
      </c>
      <c r="D232" s="94" t="s">
        <v>2336</v>
      </c>
      <c r="E232" s="89"/>
      <c r="G232" s="126" t="s">
        <v>989</v>
      </c>
      <c r="M232" s="86">
        <v>1</v>
      </c>
      <c r="N232" s="87" t="s">
        <v>2337</v>
      </c>
      <c r="O232" s="87" t="s">
        <v>2338</v>
      </c>
      <c r="P232" s="215" t="s">
        <v>1264</v>
      </c>
      <c r="Q232" s="86" t="s">
        <v>1265</v>
      </c>
    </row>
    <row r="233" spans="1:17" s="86" customFormat="1" ht="12.75">
      <c r="A233" s="124">
        <v>232</v>
      </c>
      <c r="B233" s="125" t="s">
        <v>884</v>
      </c>
      <c r="C233" s="86" t="s">
        <v>1636</v>
      </c>
      <c r="D233" s="94" t="s">
        <v>2339</v>
      </c>
      <c r="E233" s="89"/>
      <c r="G233" s="126" t="s">
        <v>989</v>
      </c>
      <c r="M233" s="86">
        <v>1</v>
      </c>
      <c r="N233" s="87" t="s">
        <v>2340</v>
      </c>
      <c r="O233" s="87" t="s">
        <v>2341</v>
      </c>
      <c r="P233" s="215" t="s">
        <v>1264</v>
      </c>
      <c r="Q233" s="86" t="s">
        <v>1265</v>
      </c>
    </row>
    <row r="234" spans="1:17" s="86" customFormat="1" ht="12.75">
      <c r="A234" s="124">
        <v>233</v>
      </c>
      <c r="B234" s="125" t="s">
        <v>884</v>
      </c>
      <c r="C234" s="86" t="s">
        <v>1636</v>
      </c>
      <c r="D234" s="94" t="s">
        <v>2342</v>
      </c>
      <c r="E234" s="89"/>
      <c r="G234" s="126" t="s">
        <v>989</v>
      </c>
      <c r="M234" s="86">
        <v>1</v>
      </c>
      <c r="N234" s="87" t="s">
        <v>2343</v>
      </c>
      <c r="O234" s="87" t="s">
        <v>2344</v>
      </c>
      <c r="P234" s="215" t="s">
        <v>1264</v>
      </c>
      <c r="Q234" s="86" t="s">
        <v>1265</v>
      </c>
    </row>
    <row r="235" spans="1:17" s="86" customFormat="1" ht="12.75">
      <c r="A235" s="124">
        <v>234</v>
      </c>
      <c r="B235" s="125" t="s">
        <v>884</v>
      </c>
      <c r="C235" s="86" t="s">
        <v>1636</v>
      </c>
      <c r="D235" s="94" t="s">
        <v>2345</v>
      </c>
      <c r="E235" s="89"/>
      <c r="G235" s="126" t="s">
        <v>989</v>
      </c>
      <c r="M235" s="86">
        <v>1</v>
      </c>
      <c r="N235" s="87" t="s">
        <v>2346</v>
      </c>
      <c r="O235" s="87" t="s">
        <v>2347</v>
      </c>
      <c r="P235" s="215" t="s">
        <v>1264</v>
      </c>
      <c r="Q235" s="86" t="s">
        <v>1265</v>
      </c>
    </row>
    <row r="236" spans="1:17" s="86" customFormat="1" ht="12.75">
      <c r="A236" s="124">
        <v>235</v>
      </c>
      <c r="B236" s="125" t="s">
        <v>884</v>
      </c>
      <c r="C236" s="86" t="s">
        <v>1636</v>
      </c>
      <c r="D236" s="94" t="s">
        <v>2348</v>
      </c>
      <c r="E236" s="89"/>
      <c r="G236" s="126" t="s">
        <v>989</v>
      </c>
      <c r="M236" s="86">
        <v>1</v>
      </c>
      <c r="N236" s="87" t="s">
        <v>2349</v>
      </c>
      <c r="O236" s="87" t="s">
        <v>2350</v>
      </c>
      <c r="P236" s="215" t="s">
        <v>1264</v>
      </c>
      <c r="Q236" s="86" t="s">
        <v>1265</v>
      </c>
    </row>
    <row r="237" spans="1:17" s="86" customFormat="1" ht="12.75">
      <c r="A237" s="124">
        <v>236</v>
      </c>
      <c r="B237" s="125" t="s">
        <v>884</v>
      </c>
      <c r="C237" s="86" t="s">
        <v>1636</v>
      </c>
      <c r="D237" s="94" t="s">
        <v>2351</v>
      </c>
      <c r="E237" s="89"/>
      <c r="G237" s="126" t="s">
        <v>989</v>
      </c>
      <c r="M237" s="86">
        <v>1</v>
      </c>
      <c r="N237" s="87" t="s">
        <v>2352</v>
      </c>
      <c r="O237" s="87" t="s">
        <v>2353</v>
      </c>
      <c r="P237" s="215" t="s">
        <v>1264</v>
      </c>
      <c r="Q237" s="86" t="s">
        <v>1265</v>
      </c>
    </row>
    <row r="238" spans="1:17" s="86" customFormat="1" ht="12.75">
      <c r="A238" s="124">
        <v>237</v>
      </c>
      <c r="B238" s="125" t="s">
        <v>884</v>
      </c>
      <c r="C238" s="86" t="s">
        <v>1636</v>
      </c>
      <c r="D238" s="94" t="s">
        <v>2354</v>
      </c>
      <c r="E238" s="89"/>
      <c r="G238" s="126" t="s">
        <v>989</v>
      </c>
      <c r="M238" s="86">
        <v>1</v>
      </c>
      <c r="N238" s="87" t="s">
        <v>2355</v>
      </c>
      <c r="O238" s="87" t="s">
        <v>2356</v>
      </c>
      <c r="P238" s="215" t="s">
        <v>1264</v>
      </c>
      <c r="Q238" s="86" t="s">
        <v>1265</v>
      </c>
    </row>
    <row r="239" spans="1:17" s="86" customFormat="1" ht="12.75">
      <c r="A239" s="124">
        <v>238</v>
      </c>
      <c r="B239" s="125" t="s">
        <v>884</v>
      </c>
      <c r="C239" s="86" t="s">
        <v>1636</v>
      </c>
      <c r="D239" s="94" t="s">
        <v>2357</v>
      </c>
      <c r="E239" s="89"/>
      <c r="G239" s="126" t="s">
        <v>989</v>
      </c>
      <c r="M239" s="86">
        <v>1</v>
      </c>
      <c r="N239" s="87" t="s">
        <v>2358</v>
      </c>
      <c r="O239" s="87" t="s">
        <v>2359</v>
      </c>
      <c r="P239" s="215" t="s">
        <v>1264</v>
      </c>
      <c r="Q239" s="86" t="s">
        <v>1265</v>
      </c>
    </row>
    <row r="240" spans="1:17" s="86" customFormat="1" ht="12.75">
      <c r="A240" s="124">
        <v>239</v>
      </c>
      <c r="B240" s="125" t="s">
        <v>884</v>
      </c>
      <c r="C240" s="86" t="s">
        <v>1636</v>
      </c>
      <c r="D240" s="94" t="s">
        <v>2360</v>
      </c>
      <c r="E240" s="89"/>
      <c r="G240" s="126" t="s">
        <v>989</v>
      </c>
      <c r="M240" s="86">
        <v>1</v>
      </c>
      <c r="N240" s="87" t="s">
        <v>2361</v>
      </c>
      <c r="O240" s="87" t="s">
        <v>2362</v>
      </c>
      <c r="P240" s="215" t="s">
        <v>1264</v>
      </c>
      <c r="Q240" s="86" t="s">
        <v>1265</v>
      </c>
    </row>
    <row r="241" spans="1:17" s="86" customFormat="1" ht="12.75">
      <c r="A241" s="124">
        <v>240</v>
      </c>
      <c r="B241" s="125" t="s">
        <v>884</v>
      </c>
      <c r="C241" s="86" t="s">
        <v>1636</v>
      </c>
      <c r="D241" s="94" t="s">
        <v>2363</v>
      </c>
      <c r="E241" s="89"/>
      <c r="G241" s="126" t="s">
        <v>989</v>
      </c>
      <c r="M241" s="86">
        <v>1</v>
      </c>
      <c r="N241" s="87" t="s">
        <v>2364</v>
      </c>
      <c r="O241" s="87" t="s">
        <v>2365</v>
      </c>
      <c r="P241" s="215" t="s">
        <v>1264</v>
      </c>
      <c r="Q241" s="86" t="s">
        <v>1265</v>
      </c>
    </row>
    <row r="242" spans="1:17" s="86" customFormat="1" ht="12.75">
      <c r="A242" s="124">
        <v>241</v>
      </c>
      <c r="B242" s="125" t="s">
        <v>884</v>
      </c>
      <c r="C242" s="86" t="s">
        <v>1636</v>
      </c>
      <c r="D242" s="94" t="s">
        <v>2366</v>
      </c>
      <c r="E242" s="89"/>
      <c r="G242" s="126" t="s">
        <v>989</v>
      </c>
      <c r="M242" s="86">
        <v>1</v>
      </c>
      <c r="N242" s="87" t="s">
        <v>2367</v>
      </c>
      <c r="O242" s="87" t="s">
        <v>2368</v>
      </c>
      <c r="P242" s="215" t="s">
        <v>1264</v>
      </c>
      <c r="Q242" s="86" t="s">
        <v>1265</v>
      </c>
    </row>
    <row r="243" spans="1:17" s="86" customFormat="1" ht="12.75">
      <c r="A243" s="124">
        <v>242</v>
      </c>
      <c r="B243" s="125" t="s">
        <v>884</v>
      </c>
      <c r="C243" s="86" t="s">
        <v>1636</v>
      </c>
      <c r="D243" s="94" t="s">
        <v>2369</v>
      </c>
      <c r="E243" s="89"/>
      <c r="G243" s="126" t="s">
        <v>989</v>
      </c>
      <c r="M243" s="86">
        <v>1</v>
      </c>
      <c r="N243" s="87" t="s">
        <v>2370</v>
      </c>
      <c r="O243" s="87" t="s">
        <v>2371</v>
      </c>
      <c r="P243" s="215" t="s">
        <v>1264</v>
      </c>
      <c r="Q243" s="86" t="s">
        <v>1265</v>
      </c>
    </row>
    <row r="244" spans="1:17" s="86" customFormat="1" ht="12.75">
      <c r="A244" s="124">
        <v>243</v>
      </c>
      <c r="B244" s="125" t="s">
        <v>884</v>
      </c>
      <c r="C244" s="86" t="s">
        <v>1636</v>
      </c>
      <c r="D244" s="94" t="s">
        <v>2372</v>
      </c>
      <c r="E244" s="89"/>
      <c r="G244" s="126" t="s">
        <v>989</v>
      </c>
      <c r="M244" s="86">
        <v>1</v>
      </c>
      <c r="N244" s="87" t="s">
        <v>2373</v>
      </c>
      <c r="O244" s="87" t="s">
        <v>2374</v>
      </c>
      <c r="P244" s="215" t="s">
        <v>1264</v>
      </c>
      <c r="Q244" s="86" t="s">
        <v>1265</v>
      </c>
    </row>
    <row r="245" spans="1:17" s="86" customFormat="1" ht="12.75">
      <c r="A245" s="124">
        <v>244</v>
      </c>
      <c r="B245" s="125" t="s">
        <v>884</v>
      </c>
      <c r="C245" s="86" t="s">
        <v>1636</v>
      </c>
      <c r="D245" s="94" t="s">
        <v>2375</v>
      </c>
      <c r="E245" s="89"/>
      <c r="G245" s="126" t="s">
        <v>989</v>
      </c>
      <c r="M245" s="86">
        <v>1</v>
      </c>
      <c r="N245" s="87" t="s">
        <v>2376</v>
      </c>
      <c r="O245" s="87" t="s">
        <v>2377</v>
      </c>
      <c r="P245" s="215" t="s">
        <v>1264</v>
      </c>
      <c r="Q245" s="86" t="s">
        <v>1265</v>
      </c>
    </row>
    <row r="246" spans="1:17" s="86" customFormat="1" ht="12.75">
      <c r="A246" s="124">
        <v>245</v>
      </c>
      <c r="B246" s="125" t="s">
        <v>884</v>
      </c>
      <c r="C246" s="86" t="s">
        <v>1636</v>
      </c>
      <c r="D246" s="94" t="s">
        <v>2378</v>
      </c>
      <c r="E246" s="89"/>
      <c r="G246" s="126" t="s">
        <v>989</v>
      </c>
      <c r="M246" s="86">
        <v>1</v>
      </c>
      <c r="N246" s="87" t="s">
        <v>2379</v>
      </c>
      <c r="O246" s="87" t="s">
        <v>2380</v>
      </c>
      <c r="P246" s="215" t="s">
        <v>1264</v>
      </c>
      <c r="Q246" s="86" t="s">
        <v>1265</v>
      </c>
    </row>
    <row r="247" spans="1:17" s="86" customFormat="1" ht="12.75">
      <c r="A247" s="124">
        <v>246</v>
      </c>
      <c r="B247" s="125" t="s">
        <v>884</v>
      </c>
      <c r="C247" s="86" t="s">
        <v>1636</v>
      </c>
      <c r="D247" s="94" t="s">
        <v>2381</v>
      </c>
      <c r="E247" s="89"/>
      <c r="G247" s="126" t="s">
        <v>989</v>
      </c>
      <c r="M247" s="86">
        <v>1</v>
      </c>
      <c r="N247" s="87" t="s">
        <v>2382</v>
      </c>
      <c r="O247" s="87" t="s">
        <v>2383</v>
      </c>
      <c r="P247" s="215" t="s">
        <v>1264</v>
      </c>
      <c r="Q247" s="86" t="s">
        <v>1265</v>
      </c>
    </row>
    <row r="248" spans="1:17" s="86" customFormat="1" ht="12.75">
      <c r="A248" s="124">
        <v>247</v>
      </c>
      <c r="B248" s="125" t="s">
        <v>884</v>
      </c>
      <c r="C248" s="86" t="s">
        <v>1636</v>
      </c>
      <c r="D248" s="94" t="s">
        <v>2384</v>
      </c>
      <c r="E248" s="89"/>
      <c r="G248" s="126" t="s">
        <v>989</v>
      </c>
      <c r="M248" s="86">
        <v>1</v>
      </c>
      <c r="N248" s="87" t="s">
        <v>2385</v>
      </c>
      <c r="O248" s="87" t="s">
        <v>2386</v>
      </c>
      <c r="P248" s="215" t="s">
        <v>1264</v>
      </c>
      <c r="Q248" s="86" t="s">
        <v>1265</v>
      </c>
    </row>
    <row r="249" spans="1:17" s="86" customFormat="1" ht="12.75">
      <c r="A249" s="124">
        <v>248</v>
      </c>
      <c r="B249" s="125" t="s">
        <v>884</v>
      </c>
      <c r="C249" s="86" t="s">
        <v>1636</v>
      </c>
      <c r="D249" s="94" t="s">
        <v>2387</v>
      </c>
      <c r="E249" s="89"/>
      <c r="G249" s="126" t="s">
        <v>989</v>
      </c>
      <c r="M249" s="86">
        <v>1</v>
      </c>
      <c r="N249" s="87" t="s">
        <v>2388</v>
      </c>
      <c r="O249" s="87" t="s">
        <v>2389</v>
      </c>
      <c r="P249" s="215" t="s">
        <v>1264</v>
      </c>
      <c r="Q249" s="86" t="s">
        <v>1265</v>
      </c>
    </row>
    <row r="250" spans="1:17" s="86" customFormat="1" ht="12.75">
      <c r="A250" s="124">
        <v>249</v>
      </c>
      <c r="B250" s="125" t="s">
        <v>884</v>
      </c>
      <c r="C250" s="86" t="s">
        <v>1636</v>
      </c>
      <c r="D250" s="94" t="s">
        <v>2390</v>
      </c>
      <c r="E250" s="89"/>
      <c r="G250" s="126" t="s">
        <v>989</v>
      </c>
      <c r="M250" s="86">
        <v>1</v>
      </c>
      <c r="N250" s="87" t="s">
        <v>2391</v>
      </c>
      <c r="O250" s="87" t="s">
        <v>2392</v>
      </c>
      <c r="P250" s="215" t="s">
        <v>1264</v>
      </c>
      <c r="Q250" s="86" t="s">
        <v>1265</v>
      </c>
    </row>
    <row r="251" spans="1:17" s="86" customFormat="1" ht="12.75">
      <c r="A251" s="124">
        <v>250</v>
      </c>
      <c r="B251" s="125" t="s">
        <v>884</v>
      </c>
      <c r="C251" s="86" t="s">
        <v>1636</v>
      </c>
      <c r="D251" s="94" t="s">
        <v>2393</v>
      </c>
      <c r="E251" s="89"/>
      <c r="G251" s="126" t="s">
        <v>989</v>
      </c>
      <c r="M251" s="86">
        <v>1</v>
      </c>
      <c r="N251" s="87" t="s">
        <v>2394</v>
      </c>
      <c r="O251" s="87" t="s">
        <v>2395</v>
      </c>
      <c r="P251" s="215" t="s">
        <v>1264</v>
      </c>
      <c r="Q251" s="86" t="s">
        <v>1265</v>
      </c>
    </row>
    <row r="252" spans="1:17" s="86" customFormat="1" ht="12.75">
      <c r="A252" s="124">
        <v>251</v>
      </c>
      <c r="B252" s="125" t="s">
        <v>884</v>
      </c>
      <c r="C252" s="86" t="s">
        <v>1636</v>
      </c>
      <c r="D252" s="94" t="s">
        <v>2396</v>
      </c>
      <c r="E252" s="89"/>
      <c r="G252" s="126" t="s">
        <v>989</v>
      </c>
      <c r="M252" s="86">
        <v>1</v>
      </c>
      <c r="N252" s="87" t="s">
        <v>2397</v>
      </c>
      <c r="O252" s="87" t="s">
        <v>2398</v>
      </c>
      <c r="P252" s="215" t="s">
        <v>1264</v>
      </c>
      <c r="Q252" s="86" t="s">
        <v>1265</v>
      </c>
    </row>
    <row r="253" spans="1:17" s="86" customFormat="1" ht="12.75">
      <c r="A253" s="124">
        <v>252</v>
      </c>
      <c r="B253" s="125" t="s">
        <v>884</v>
      </c>
      <c r="C253" s="86" t="s">
        <v>1636</v>
      </c>
      <c r="D253" s="94" t="s">
        <v>2399</v>
      </c>
      <c r="E253" s="89"/>
      <c r="G253" s="126" t="s">
        <v>989</v>
      </c>
      <c r="M253" s="86">
        <v>1</v>
      </c>
      <c r="N253" s="87" t="s">
        <v>2400</v>
      </c>
      <c r="O253" s="87" t="s">
        <v>2401</v>
      </c>
      <c r="P253" s="215" t="s">
        <v>1264</v>
      </c>
      <c r="Q253" s="86" t="s">
        <v>1265</v>
      </c>
    </row>
    <row r="254" spans="1:17" s="86" customFormat="1" ht="12.75">
      <c r="A254" s="124">
        <v>253</v>
      </c>
      <c r="B254" s="125" t="s">
        <v>884</v>
      </c>
      <c r="C254" s="86" t="s">
        <v>1636</v>
      </c>
      <c r="D254" s="94" t="s">
        <v>2402</v>
      </c>
      <c r="E254" s="89"/>
      <c r="G254" s="126" t="s">
        <v>989</v>
      </c>
      <c r="M254" s="86">
        <v>1</v>
      </c>
      <c r="N254" s="87" t="s">
        <v>2403</v>
      </c>
      <c r="O254" s="87" t="s">
        <v>2404</v>
      </c>
      <c r="P254" s="215" t="s">
        <v>1264</v>
      </c>
      <c r="Q254" s="86" t="s">
        <v>1265</v>
      </c>
    </row>
    <row r="255" spans="1:17" s="86" customFormat="1" ht="12.75">
      <c r="A255" s="124">
        <v>254</v>
      </c>
      <c r="B255" s="125" t="s">
        <v>884</v>
      </c>
      <c r="C255" s="86" t="s">
        <v>1636</v>
      </c>
      <c r="D255" s="94" t="s">
        <v>2405</v>
      </c>
      <c r="E255" s="89"/>
      <c r="G255" s="126" t="s">
        <v>989</v>
      </c>
      <c r="M255" s="86">
        <v>1</v>
      </c>
      <c r="N255" s="87" t="s">
        <v>2406</v>
      </c>
      <c r="O255" s="87" t="s">
        <v>2407</v>
      </c>
      <c r="P255" s="215" t="s">
        <v>1264</v>
      </c>
      <c r="Q255" s="86" t="s">
        <v>1265</v>
      </c>
    </row>
    <row r="256" spans="1:17" s="86" customFormat="1" ht="12.75">
      <c r="A256" s="124">
        <v>255</v>
      </c>
      <c r="B256" s="125" t="s">
        <v>884</v>
      </c>
      <c r="C256" s="86" t="s">
        <v>1636</v>
      </c>
      <c r="D256" s="94" t="s">
        <v>2408</v>
      </c>
      <c r="E256" s="89"/>
      <c r="G256" s="126" t="s">
        <v>989</v>
      </c>
      <c r="M256" s="86">
        <v>1</v>
      </c>
      <c r="N256" s="87" t="s">
        <v>2409</v>
      </c>
      <c r="O256" s="87" t="s">
        <v>2410</v>
      </c>
      <c r="P256" s="215" t="s">
        <v>1264</v>
      </c>
      <c r="Q256" s="86" t="s">
        <v>1265</v>
      </c>
    </row>
    <row r="257" spans="1:17" s="86" customFormat="1" ht="12.75">
      <c r="A257" s="124">
        <v>256</v>
      </c>
      <c r="B257" s="125" t="s">
        <v>884</v>
      </c>
      <c r="C257" s="86" t="s">
        <v>1636</v>
      </c>
      <c r="D257" s="94" t="s">
        <v>2411</v>
      </c>
      <c r="E257" s="89"/>
      <c r="G257" s="126" t="s">
        <v>989</v>
      </c>
      <c r="M257" s="86">
        <v>1</v>
      </c>
      <c r="N257" s="87" t="s">
        <v>2412</v>
      </c>
      <c r="O257" s="87" t="s">
        <v>2413</v>
      </c>
      <c r="P257" s="215" t="s">
        <v>1264</v>
      </c>
      <c r="Q257" s="86" t="s">
        <v>1265</v>
      </c>
    </row>
    <row r="258" spans="1:17" s="86" customFormat="1" ht="12.75">
      <c r="A258" s="124">
        <v>257</v>
      </c>
      <c r="B258" s="125" t="s">
        <v>884</v>
      </c>
      <c r="C258" s="86" t="s">
        <v>1636</v>
      </c>
      <c r="D258" s="94" t="s">
        <v>2414</v>
      </c>
      <c r="E258" s="89"/>
      <c r="G258" s="126" t="s">
        <v>989</v>
      </c>
      <c r="M258" s="86">
        <v>1</v>
      </c>
      <c r="N258" s="87" t="s">
        <v>2415</v>
      </c>
      <c r="O258" s="87" t="s">
        <v>2416</v>
      </c>
      <c r="P258" s="215" t="s">
        <v>1264</v>
      </c>
      <c r="Q258" s="86" t="s">
        <v>1265</v>
      </c>
    </row>
    <row r="259" spans="1:17" s="86" customFormat="1" ht="12.75">
      <c r="A259" s="124">
        <v>258</v>
      </c>
      <c r="B259" s="125" t="s">
        <v>884</v>
      </c>
      <c r="C259" s="86" t="s">
        <v>1636</v>
      </c>
      <c r="D259" s="94" t="s">
        <v>2417</v>
      </c>
      <c r="E259" s="89"/>
      <c r="G259" s="126" t="s">
        <v>989</v>
      </c>
      <c r="M259" s="86">
        <v>1</v>
      </c>
      <c r="N259" s="87" t="s">
        <v>2418</v>
      </c>
      <c r="O259" s="87" t="s">
        <v>2419</v>
      </c>
      <c r="P259" s="215" t="s">
        <v>1264</v>
      </c>
      <c r="Q259" s="86" t="s">
        <v>1265</v>
      </c>
    </row>
    <row r="260" spans="1:17" s="86" customFormat="1" ht="12.75">
      <c r="A260" s="124">
        <v>259</v>
      </c>
      <c r="B260" s="125" t="s">
        <v>884</v>
      </c>
      <c r="C260" s="86" t="s">
        <v>1636</v>
      </c>
      <c r="D260" s="94" t="s">
        <v>2420</v>
      </c>
      <c r="E260" s="89"/>
      <c r="G260" s="126" t="s">
        <v>989</v>
      </c>
      <c r="M260" s="86">
        <v>1</v>
      </c>
      <c r="N260" s="87" t="s">
        <v>2421</v>
      </c>
      <c r="O260" s="87" t="s">
        <v>2422</v>
      </c>
      <c r="P260" s="215" t="s">
        <v>1264</v>
      </c>
      <c r="Q260" s="86" t="s">
        <v>1265</v>
      </c>
    </row>
    <row r="261" spans="1:17" s="86" customFormat="1" ht="12.75">
      <c r="A261" s="124">
        <v>260</v>
      </c>
      <c r="B261" s="125" t="s">
        <v>884</v>
      </c>
      <c r="C261" s="86" t="s">
        <v>1636</v>
      </c>
      <c r="D261" s="94" t="s">
        <v>2423</v>
      </c>
      <c r="E261" s="89"/>
      <c r="G261" s="126" t="s">
        <v>989</v>
      </c>
      <c r="M261" s="86">
        <v>1</v>
      </c>
      <c r="N261" s="87" t="s">
        <v>2424</v>
      </c>
      <c r="O261" s="87" t="s">
        <v>2425</v>
      </c>
      <c r="P261" s="215" t="s">
        <v>1264</v>
      </c>
      <c r="Q261" s="86" t="s">
        <v>1265</v>
      </c>
    </row>
    <row r="262" spans="1:17" s="86" customFormat="1" ht="12.75">
      <c r="A262" s="124">
        <v>261</v>
      </c>
      <c r="B262" s="125" t="s">
        <v>884</v>
      </c>
      <c r="C262" s="86" t="s">
        <v>1636</v>
      </c>
      <c r="D262" s="94" t="s">
        <v>2426</v>
      </c>
      <c r="E262" s="89"/>
      <c r="G262" s="126" t="s">
        <v>989</v>
      </c>
      <c r="M262" s="86">
        <v>1</v>
      </c>
      <c r="N262" s="87" t="s">
        <v>2427</v>
      </c>
      <c r="O262" s="87" t="s">
        <v>2428</v>
      </c>
      <c r="P262" s="215" t="s">
        <v>1264</v>
      </c>
      <c r="Q262" s="86" t="s">
        <v>1265</v>
      </c>
    </row>
    <row r="263" spans="1:17" s="86" customFormat="1" ht="12.75">
      <c r="A263" s="124">
        <v>262</v>
      </c>
      <c r="B263" s="125" t="s">
        <v>884</v>
      </c>
      <c r="C263" s="86" t="s">
        <v>1636</v>
      </c>
      <c r="D263" s="94" t="s">
        <v>2429</v>
      </c>
      <c r="E263" s="89"/>
      <c r="G263" s="126" t="s">
        <v>989</v>
      </c>
      <c r="M263" s="86">
        <v>1</v>
      </c>
      <c r="N263" s="87" t="s">
        <v>2430</v>
      </c>
      <c r="O263" s="87" t="s">
        <v>2431</v>
      </c>
      <c r="P263" s="215" t="s">
        <v>1264</v>
      </c>
      <c r="Q263" s="86" t="s">
        <v>1265</v>
      </c>
    </row>
    <row r="264" spans="1:17" s="86" customFormat="1" ht="12.75">
      <c r="A264" s="124">
        <v>263</v>
      </c>
      <c r="B264" s="125" t="s">
        <v>884</v>
      </c>
      <c r="C264" s="86" t="s">
        <v>1636</v>
      </c>
      <c r="D264" s="94" t="s">
        <v>2432</v>
      </c>
      <c r="E264" s="89"/>
      <c r="G264" s="126" t="s">
        <v>989</v>
      </c>
      <c r="M264" s="86">
        <v>1</v>
      </c>
      <c r="N264" s="87" t="s">
        <v>2433</v>
      </c>
      <c r="O264" s="87" t="s">
        <v>2434</v>
      </c>
      <c r="P264" s="215" t="s">
        <v>1264</v>
      </c>
      <c r="Q264" s="86" t="s">
        <v>1265</v>
      </c>
    </row>
    <row r="265" spans="1:17" s="86" customFormat="1" ht="12.75">
      <c r="A265" s="124">
        <v>264</v>
      </c>
      <c r="B265" s="125" t="s">
        <v>884</v>
      </c>
      <c r="C265" s="86" t="s">
        <v>1636</v>
      </c>
      <c r="D265" s="94" t="s">
        <v>2435</v>
      </c>
      <c r="E265" s="89"/>
      <c r="G265" s="126" t="s">
        <v>989</v>
      </c>
      <c r="M265" s="86">
        <v>1</v>
      </c>
      <c r="N265" s="87" t="s">
        <v>2436</v>
      </c>
      <c r="O265" s="87" t="s">
        <v>2437</v>
      </c>
      <c r="P265" s="215" t="s">
        <v>1264</v>
      </c>
      <c r="Q265" s="86" t="s">
        <v>1265</v>
      </c>
    </row>
    <row r="266" spans="1:17" s="86" customFormat="1" ht="12.75">
      <c r="A266" s="124">
        <v>265</v>
      </c>
      <c r="B266" s="125" t="s">
        <v>884</v>
      </c>
      <c r="C266" s="86" t="s">
        <v>1636</v>
      </c>
      <c r="D266" s="94" t="s">
        <v>2438</v>
      </c>
      <c r="E266" s="89"/>
      <c r="G266" s="126" t="s">
        <v>989</v>
      </c>
      <c r="M266" s="86">
        <v>1</v>
      </c>
      <c r="N266" s="87" t="s">
        <v>2439</v>
      </c>
      <c r="O266" s="87" t="s">
        <v>2440</v>
      </c>
      <c r="P266" s="215" t="s">
        <v>1264</v>
      </c>
      <c r="Q266" s="86" t="s">
        <v>1265</v>
      </c>
    </row>
    <row r="267" spans="1:17" s="86" customFormat="1" ht="12.75">
      <c r="A267" s="124">
        <v>266</v>
      </c>
      <c r="B267" s="125" t="s">
        <v>884</v>
      </c>
      <c r="C267" s="86" t="s">
        <v>1636</v>
      </c>
      <c r="D267" s="94" t="s">
        <v>2441</v>
      </c>
      <c r="E267" s="89"/>
      <c r="G267" s="126" t="s">
        <v>989</v>
      </c>
      <c r="M267" s="86">
        <v>1</v>
      </c>
      <c r="N267" s="87" t="s">
        <v>2442</v>
      </c>
      <c r="O267" s="87" t="s">
        <v>2443</v>
      </c>
      <c r="P267" s="215" t="s">
        <v>1264</v>
      </c>
      <c r="Q267" s="86" t="s">
        <v>1265</v>
      </c>
    </row>
    <row r="268" spans="1:17" s="86" customFormat="1" ht="12.75">
      <c r="A268" s="124">
        <v>267</v>
      </c>
      <c r="B268" s="125" t="s">
        <v>884</v>
      </c>
      <c r="C268" s="86" t="s">
        <v>1636</v>
      </c>
      <c r="D268" s="94" t="s">
        <v>2444</v>
      </c>
      <c r="E268" s="89"/>
      <c r="G268" s="126" t="s">
        <v>989</v>
      </c>
      <c r="M268" s="86">
        <v>1</v>
      </c>
      <c r="N268" s="87" t="s">
        <v>2445</v>
      </c>
      <c r="O268" s="87" t="s">
        <v>2446</v>
      </c>
      <c r="P268" s="215" t="s">
        <v>1264</v>
      </c>
      <c r="Q268" s="86" t="s">
        <v>1265</v>
      </c>
    </row>
    <row r="269" spans="1:17" s="86" customFormat="1" ht="12.75">
      <c r="A269" s="124">
        <v>268</v>
      </c>
      <c r="B269" s="125" t="s">
        <v>884</v>
      </c>
      <c r="C269" s="86" t="s">
        <v>1636</v>
      </c>
      <c r="D269" s="94" t="s">
        <v>2447</v>
      </c>
      <c r="E269" s="89"/>
      <c r="G269" s="126" t="s">
        <v>989</v>
      </c>
      <c r="M269" s="86">
        <v>1</v>
      </c>
      <c r="N269" s="87" t="s">
        <v>2448</v>
      </c>
      <c r="O269" s="87" t="s">
        <v>2449</v>
      </c>
      <c r="P269" s="215" t="s">
        <v>1264</v>
      </c>
      <c r="Q269" s="86" t="s">
        <v>1265</v>
      </c>
    </row>
    <row r="270" spans="1:17" s="86" customFormat="1" ht="12.75">
      <c r="A270" s="124">
        <v>269</v>
      </c>
      <c r="B270" s="125" t="s">
        <v>884</v>
      </c>
      <c r="C270" s="86" t="s">
        <v>1636</v>
      </c>
      <c r="D270" s="94" t="s">
        <v>2450</v>
      </c>
      <c r="E270" s="89"/>
      <c r="G270" s="126" t="s">
        <v>989</v>
      </c>
      <c r="M270" s="86">
        <v>1</v>
      </c>
      <c r="N270" s="87" t="s">
        <v>2451</v>
      </c>
      <c r="O270" s="87" t="s">
        <v>2452</v>
      </c>
      <c r="P270" s="215" t="s">
        <v>1264</v>
      </c>
      <c r="Q270" s="86" t="s">
        <v>1265</v>
      </c>
    </row>
    <row r="271" spans="1:17" s="86" customFormat="1" ht="12.75">
      <c r="A271" s="124">
        <v>270</v>
      </c>
      <c r="B271" s="125" t="s">
        <v>884</v>
      </c>
      <c r="C271" s="86" t="s">
        <v>1636</v>
      </c>
      <c r="D271" s="94" t="s">
        <v>2453</v>
      </c>
      <c r="E271" s="89"/>
      <c r="G271" s="126" t="s">
        <v>989</v>
      </c>
      <c r="M271" s="86">
        <v>1</v>
      </c>
      <c r="N271" s="87" t="s">
        <v>2454</v>
      </c>
      <c r="O271" s="87" t="s">
        <v>2455</v>
      </c>
      <c r="P271" s="215" t="s">
        <v>1264</v>
      </c>
      <c r="Q271" s="86" t="s">
        <v>1265</v>
      </c>
    </row>
    <row r="272" spans="1:17" s="86" customFormat="1" ht="12.75">
      <c r="A272" s="124">
        <v>271</v>
      </c>
      <c r="B272" s="125" t="s">
        <v>884</v>
      </c>
      <c r="C272" s="86" t="s">
        <v>1636</v>
      </c>
      <c r="D272" s="94" t="s">
        <v>2456</v>
      </c>
      <c r="E272" s="89"/>
      <c r="G272" s="126" t="s">
        <v>989</v>
      </c>
      <c r="M272" s="86">
        <v>1</v>
      </c>
      <c r="N272" s="87" t="s">
        <v>2457</v>
      </c>
      <c r="O272" s="87" t="s">
        <v>2458</v>
      </c>
      <c r="P272" s="215" t="s">
        <v>1264</v>
      </c>
      <c r="Q272" s="86" t="s">
        <v>1265</v>
      </c>
    </row>
    <row r="273" spans="1:17" s="86" customFormat="1" ht="12.75">
      <c r="A273" s="124">
        <v>272</v>
      </c>
      <c r="B273" s="125" t="s">
        <v>884</v>
      </c>
      <c r="C273" s="86" t="s">
        <v>1636</v>
      </c>
      <c r="D273" s="94" t="s">
        <v>2459</v>
      </c>
      <c r="E273" s="89"/>
      <c r="G273" s="126" t="s">
        <v>989</v>
      </c>
      <c r="M273" s="86">
        <v>1</v>
      </c>
      <c r="N273" s="87" t="s">
        <v>2460</v>
      </c>
      <c r="O273" s="87" t="s">
        <v>2461</v>
      </c>
      <c r="P273" s="215" t="s">
        <v>1264</v>
      </c>
      <c r="Q273" s="86" t="s">
        <v>1265</v>
      </c>
    </row>
    <row r="274" spans="1:17" s="86" customFormat="1" ht="12.75">
      <c r="A274" s="124">
        <v>273</v>
      </c>
      <c r="B274" s="125" t="s">
        <v>884</v>
      </c>
      <c r="C274" s="86" t="s">
        <v>1636</v>
      </c>
      <c r="D274" s="94" t="s">
        <v>2462</v>
      </c>
      <c r="E274" s="89"/>
      <c r="G274" s="126" t="s">
        <v>989</v>
      </c>
      <c r="M274" s="86">
        <v>1</v>
      </c>
      <c r="N274" s="87" t="s">
        <v>2463</v>
      </c>
      <c r="O274" s="87" t="s">
        <v>2464</v>
      </c>
      <c r="P274" s="215" t="s">
        <v>1264</v>
      </c>
      <c r="Q274" s="86" t="s">
        <v>1265</v>
      </c>
    </row>
    <row r="275" spans="1:17" s="86" customFormat="1" ht="12.75">
      <c r="A275" s="124">
        <v>274</v>
      </c>
      <c r="B275" s="125" t="s">
        <v>884</v>
      </c>
      <c r="C275" s="86" t="s">
        <v>1636</v>
      </c>
      <c r="D275" s="94" t="s">
        <v>2465</v>
      </c>
      <c r="E275" s="89"/>
      <c r="G275" s="126" t="s">
        <v>989</v>
      </c>
      <c r="M275" s="86">
        <v>1</v>
      </c>
      <c r="N275" s="87" t="s">
        <v>2466</v>
      </c>
      <c r="O275" s="87" t="s">
        <v>2467</v>
      </c>
      <c r="P275" s="215" t="s">
        <v>1264</v>
      </c>
      <c r="Q275" s="86" t="s">
        <v>1265</v>
      </c>
    </row>
    <row r="276" spans="1:17" s="86" customFormat="1" ht="12.75">
      <c r="A276" s="124">
        <v>275</v>
      </c>
      <c r="B276" s="125" t="s">
        <v>884</v>
      </c>
      <c r="C276" s="86" t="s">
        <v>1636</v>
      </c>
      <c r="D276" s="94" t="s">
        <v>2468</v>
      </c>
      <c r="E276" s="89"/>
      <c r="G276" s="126" t="s">
        <v>989</v>
      </c>
      <c r="M276" s="86">
        <v>1</v>
      </c>
      <c r="N276" s="87" t="s">
        <v>2469</v>
      </c>
      <c r="O276" s="87" t="s">
        <v>2470</v>
      </c>
      <c r="P276" s="215" t="s">
        <v>1264</v>
      </c>
      <c r="Q276" s="86" t="s">
        <v>1265</v>
      </c>
    </row>
    <row r="277" spans="1:17" s="86" customFormat="1" ht="12.75">
      <c r="A277" s="124">
        <v>276</v>
      </c>
      <c r="B277" s="125" t="s">
        <v>884</v>
      </c>
      <c r="C277" s="86" t="s">
        <v>1636</v>
      </c>
      <c r="D277" s="94" t="s">
        <v>2471</v>
      </c>
      <c r="E277" s="89"/>
      <c r="G277" s="126" t="s">
        <v>989</v>
      </c>
      <c r="M277" s="86">
        <v>1</v>
      </c>
      <c r="N277" s="87" t="s">
        <v>2472</v>
      </c>
      <c r="O277" s="87" t="s">
        <v>2473</v>
      </c>
      <c r="P277" s="215" t="s">
        <v>1264</v>
      </c>
      <c r="Q277" s="86" t="s">
        <v>1265</v>
      </c>
    </row>
    <row r="278" spans="1:17" s="86" customFormat="1" ht="12.75">
      <c r="A278" s="124">
        <v>277</v>
      </c>
      <c r="B278" s="125" t="s">
        <v>884</v>
      </c>
      <c r="C278" s="86" t="s">
        <v>1636</v>
      </c>
      <c r="D278" s="94" t="s">
        <v>2474</v>
      </c>
      <c r="E278" s="89"/>
      <c r="G278" s="126" t="s">
        <v>989</v>
      </c>
      <c r="M278" s="86">
        <v>1</v>
      </c>
      <c r="N278" s="87" t="s">
        <v>2475</v>
      </c>
      <c r="O278" s="87" t="s">
        <v>2476</v>
      </c>
      <c r="P278" s="215" t="s">
        <v>1264</v>
      </c>
      <c r="Q278" s="86" t="s">
        <v>1265</v>
      </c>
    </row>
    <row r="279" spans="1:17" s="86" customFormat="1" ht="12.75">
      <c r="A279" s="124">
        <v>278</v>
      </c>
      <c r="B279" s="125" t="s">
        <v>884</v>
      </c>
      <c r="C279" s="86" t="s">
        <v>1636</v>
      </c>
      <c r="D279" s="94" t="s">
        <v>2477</v>
      </c>
      <c r="E279" s="89"/>
      <c r="G279" s="126" t="s">
        <v>989</v>
      </c>
      <c r="M279" s="86">
        <v>1</v>
      </c>
      <c r="N279" s="87" t="s">
        <v>2478</v>
      </c>
      <c r="O279" s="87" t="s">
        <v>2479</v>
      </c>
      <c r="P279" s="215" t="s">
        <v>1264</v>
      </c>
      <c r="Q279" s="86" t="s">
        <v>1265</v>
      </c>
    </row>
    <row r="280" spans="1:17" s="86" customFormat="1" ht="12.75">
      <c r="A280" s="124">
        <v>279</v>
      </c>
      <c r="B280" s="125" t="s">
        <v>884</v>
      </c>
      <c r="C280" s="86" t="s">
        <v>1636</v>
      </c>
      <c r="D280" s="94" t="s">
        <v>2480</v>
      </c>
      <c r="E280" s="89"/>
      <c r="G280" s="126" t="s">
        <v>989</v>
      </c>
      <c r="M280" s="86">
        <v>1</v>
      </c>
      <c r="N280" s="87" t="s">
        <v>2481</v>
      </c>
      <c r="O280" s="87" t="s">
        <v>2482</v>
      </c>
      <c r="P280" s="215" t="s">
        <v>1264</v>
      </c>
      <c r="Q280" s="86" t="s">
        <v>1265</v>
      </c>
    </row>
    <row r="281" spans="1:17" s="86" customFormat="1" ht="12.75">
      <c r="A281" s="124">
        <v>280</v>
      </c>
      <c r="B281" s="125" t="s">
        <v>884</v>
      </c>
      <c r="C281" s="86" t="s">
        <v>1636</v>
      </c>
      <c r="D281" s="94" t="s">
        <v>2483</v>
      </c>
      <c r="E281" s="89"/>
      <c r="G281" s="126" t="s">
        <v>989</v>
      </c>
      <c r="M281" s="86">
        <v>1</v>
      </c>
      <c r="N281" s="87" t="s">
        <v>2484</v>
      </c>
      <c r="O281" s="87" t="s">
        <v>2485</v>
      </c>
      <c r="P281" s="215" t="s">
        <v>1264</v>
      </c>
      <c r="Q281" s="86" t="s">
        <v>1265</v>
      </c>
    </row>
    <row r="282" spans="1:17" s="86" customFormat="1" ht="12.75">
      <c r="A282" s="124">
        <v>281</v>
      </c>
      <c r="B282" s="125" t="s">
        <v>884</v>
      </c>
      <c r="C282" s="86" t="s">
        <v>1636</v>
      </c>
      <c r="D282" s="94" t="s">
        <v>2486</v>
      </c>
      <c r="E282" s="89"/>
      <c r="G282" s="126" t="s">
        <v>989</v>
      </c>
      <c r="M282" s="86">
        <v>1</v>
      </c>
      <c r="N282" s="87" t="s">
        <v>2487</v>
      </c>
      <c r="O282" s="87" t="s">
        <v>2488</v>
      </c>
      <c r="P282" s="215" t="s">
        <v>1264</v>
      </c>
      <c r="Q282" s="86" t="s">
        <v>1265</v>
      </c>
    </row>
    <row r="283" spans="1:17" s="86" customFormat="1" ht="12.75">
      <c r="A283" s="124">
        <v>282</v>
      </c>
      <c r="B283" s="125" t="s">
        <v>884</v>
      </c>
      <c r="C283" s="86" t="s">
        <v>1636</v>
      </c>
      <c r="D283" s="94" t="s">
        <v>2489</v>
      </c>
      <c r="E283" s="89"/>
      <c r="G283" s="126" t="s">
        <v>989</v>
      </c>
      <c r="M283" s="86">
        <v>1</v>
      </c>
      <c r="N283" s="87" t="s">
        <v>2490</v>
      </c>
      <c r="O283" s="87" t="s">
        <v>2491</v>
      </c>
      <c r="P283" s="215" t="s">
        <v>1264</v>
      </c>
      <c r="Q283" s="86" t="s">
        <v>1265</v>
      </c>
    </row>
    <row r="284" spans="1:17" s="86" customFormat="1" ht="12.75">
      <c r="A284" s="124">
        <v>283</v>
      </c>
      <c r="B284" s="125" t="s">
        <v>884</v>
      </c>
      <c r="C284" s="86" t="s">
        <v>1636</v>
      </c>
      <c r="D284" s="94" t="s">
        <v>2492</v>
      </c>
      <c r="E284" s="89"/>
      <c r="G284" s="126" t="s">
        <v>989</v>
      </c>
      <c r="M284" s="86">
        <v>1</v>
      </c>
      <c r="N284" s="87" t="s">
        <v>2493</v>
      </c>
      <c r="O284" s="87" t="s">
        <v>2494</v>
      </c>
      <c r="P284" s="215" t="s">
        <v>1264</v>
      </c>
      <c r="Q284" s="86" t="s">
        <v>1265</v>
      </c>
    </row>
    <row r="285" spans="1:17" s="86" customFormat="1" ht="12.75">
      <c r="A285" s="124">
        <v>284</v>
      </c>
      <c r="B285" s="125" t="s">
        <v>884</v>
      </c>
      <c r="C285" s="86" t="s">
        <v>1636</v>
      </c>
      <c r="D285" s="94" t="s">
        <v>2495</v>
      </c>
      <c r="E285" s="89"/>
      <c r="G285" s="126" t="s">
        <v>989</v>
      </c>
      <c r="M285" s="86">
        <v>1</v>
      </c>
      <c r="N285" s="87" t="s">
        <v>2496</v>
      </c>
      <c r="O285" s="87" t="s">
        <v>2497</v>
      </c>
      <c r="P285" s="215" t="s">
        <v>1264</v>
      </c>
      <c r="Q285" s="86" t="s">
        <v>1265</v>
      </c>
    </row>
    <row r="286" spans="1:17" s="86" customFormat="1" ht="12.75">
      <c r="A286" s="124">
        <v>285</v>
      </c>
      <c r="B286" s="125" t="s">
        <v>884</v>
      </c>
      <c r="C286" s="86" t="s">
        <v>1636</v>
      </c>
      <c r="D286" s="94" t="s">
        <v>2498</v>
      </c>
      <c r="E286" s="89"/>
      <c r="G286" s="126" t="s">
        <v>989</v>
      </c>
      <c r="M286" s="86">
        <v>1</v>
      </c>
      <c r="N286" s="87" t="s">
        <v>2499</v>
      </c>
      <c r="O286" s="87" t="s">
        <v>2500</v>
      </c>
      <c r="P286" s="215" t="s">
        <v>1264</v>
      </c>
      <c r="Q286" s="86" t="s">
        <v>1265</v>
      </c>
    </row>
    <row r="287" spans="1:17" s="86" customFormat="1" ht="12.75">
      <c r="A287" s="124">
        <v>286</v>
      </c>
      <c r="B287" s="125" t="s">
        <v>884</v>
      </c>
      <c r="C287" s="86" t="s">
        <v>1636</v>
      </c>
      <c r="D287" s="94" t="s">
        <v>2501</v>
      </c>
      <c r="E287" s="89"/>
      <c r="G287" s="126" t="s">
        <v>989</v>
      </c>
      <c r="M287" s="86">
        <v>1</v>
      </c>
      <c r="N287" s="87" t="s">
        <v>2502</v>
      </c>
      <c r="O287" s="87" t="s">
        <v>2503</v>
      </c>
      <c r="P287" s="215" t="s">
        <v>1264</v>
      </c>
      <c r="Q287" s="86" t="s">
        <v>1265</v>
      </c>
    </row>
    <row r="288" spans="1:17" s="86" customFormat="1" ht="12.75">
      <c r="A288" s="124">
        <v>287</v>
      </c>
      <c r="B288" s="125" t="s">
        <v>884</v>
      </c>
      <c r="C288" s="86" t="s">
        <v>1636</v>
      </c>
      <c r="D288" s="94" t="s">
        <v>2504</v>
      </c>
      <c r="E288" s="89"/>
      <c r="G288" s="126" t="s">
        <v>989</v>
      </c>
      <c r="M288" s="86">
        <v>1</v>
      </c>
      <c r="N288" s="87" t="s">
        <v>2505</v>
      </c>
      <c r="O288" s="87" t="s">
        <v>2506</v>
      </c>
      <c r="P288" s="215" t="s">
        <v>1264</v>
      </c>
      <c r="Q288" s="86" t="s">
        <v>1265</v>
      </c>
    </row>
    <row r="289" spans="1:17" s="86" customFormat="1" ht="12.75">
      <c r="A289" s="124">
        <v>288</v>
      </c>
      <c r="B289" s="125" t="s">
        <v>884</v>
      </c>
      <c r="C289" s="86" t="s">
        <v>1636</v>
      </c>
      <c r="D289" s="94" t="s">
        <v>2507</v>
      </c>
      <c r="E289" s="89"/>
      <c r="G289" s="126" t="s">
        <v>989</v>
      </c>
      <c r="M289" s="86">
        <v>1</v>
      </c>
      <c r="N289" s="87" t="s">
        <v>2508</v>
      </c>
      <c r="O289" s="87" t="s">
        <v>2509</v>
      </c>
      <c r="P289" s="215" t="s">
        <v>1264</v>
      </c>
      <c r="Q289" s="86" t="s">
        <v>1265</v>
      </c>
    </row>
    <row r="290" spans="1:17" s="86" customFormat="1" ht="12.75">
      <c r="A290" s="124">
        <v>289</v>
      </c>
      <c r="B290" s="125" t="s">
        <v>884</v>
      </c>
      <c r="C290" s="86" t="s">
        <v>1636</v>
      </c>
      <c r="D290" s="94" t="s">
        <v>2510</v>
      </c>
      <c r="E290" s="89"/>
      <c r="G290" s="126" t="s">
        <v>989</v>
      </c>
      <c r="M290" s="86">
        <v>1</v>
      </c>
      <c r="N290" s="87" t="s">
        <v>2511</v>
      </c>
      <c r="O290" s="87" t="s">
        <v>2512</v>
      </c>
      <c r="P290" s="215" t="s">
        <v>1264</v>
      </c>
      <c r="Q290" s="86" t="s">
        <v>1265</v>
      </c>
    </row>
    <row r="291" spans="1:17" s="86" customFormat="1" ht="12.75">
      <c r="A291" s="124">
        <v>290</v>
      </c>
      <c r="B291" s="125" t="s">
        <v>884</v>
      </c>
      <c r="C291" s="86" t="s">
        <v>1636</v>
      </c>
      <c r="D291" s="94" t="s">
        <v>2513</v>
      </c>
      <c r="E291" s="89"/>
      <c r="G291" s="126" t="s">
        <v>989</v>
      </c>
      <c r="M291" s="86">
        <v>1</v>
      </c>
      <c r="N291" s="87" t="s">
        <v>2514</v>
      </c>
      <c r="O291" s="87" t="s">
        <v>2515</v>
      </c>
      <c r="P291" s="215" t="s">
        <v>1264</v>
      </c>
      <c r="Q291" s="86" t="s">
        <v>1265</v>
      </c>
    </row>
    <row r="292" spans="1:17" s="86" customFormat="1" ht="12.75">
      <c r="A292" s="124">
        <v>291</v>
      </c>
      <c r="B292" s="125" t="s">
        <v>884</v>
      </c>
      <c r="C292" s="86" t="s">
        <v>1636</v>
      </c>
      <c r="D292" s="94" t="s">
        <v>2516</v>
      </c>
      <c r="E292" s="89"/>
      <c r="G292" s="126" t="s">
        <v>989</v>
      </c>
      <c r="M292" s="86">
        <v>1</v>
      </c>
      <c r="N292" s="87" t="s">
        <v>2517</v>
      </c>
      <c r="O292" s="87" t="s">
        <v>2518</v>
      </c>
      <c r="P292" s="215" t="s">
        <v>1264</v>
      </c>
      <c r="Q292" s="86" t="s">
        <v>1265</v>
      </c>
    </row>
    <row r="293" spans="1:17" s="86" customFormat="1" ht="12.75">
      <c r="A293" s="124">
        <v>292</v>
      </c>
      <c r="B293" s="125" t="s">
        <v>884</v>
      </c>
      <c r="C293" s="86" t="s">
        <v>1636</v>
      </c>
      <c r="D293" s="94" t="s">
        <v>2519</v>
      </c>
      <c r="E293" s="89"/>
      <c r="G293" s="126" t="s">
        <v>989</v>
      </c>
      <c r="M293" s="86">
        <v>1</v>
      </c>
      <c r="N293" s="87" t="s">
        <v>2520</v>
      </c>
      <c r="O293" s="87" t="s">
        <v>2521</v>
      </c>
      <c r="P293" s="215" t="s">
        <v>1264</v>
      </c>
      <c r="Q293" s="86" t="s">
        <v>1265</v>
      </c>
    </row>
    <row r="294" spans="1:17" s="86" customFormat="1" ht="12.75">
      <c r="A294" s="124">
        <v>293</v>
      </c>
      <c r="B294" s="125" t="s">
        <v>884</v>
      </c>
      <c r="C294" s="86" t="s">
        <v>1636</v>
      </c>
      <c r="D294" s="94" t="s">
        <v>2522</v>
      </c>
      <c r="E294" s="89"/>
      <c r="G294" s="126" t="s">
        <v>989</v>
      </c>
      <c r="M294" s="86">
        <v>1</v>
      </c>
      <c r="N294" s="87" t="s">
        <v>2523</v>
      </c>
      <c r="O294" s="87" t="s">
        <v>2524</v>
      </c>
      <c r="P294" s="215" t="s">
        <v>1264</v>
      </c>
      <c r="Q294" s="86" t="s">
        <v>1265</v>
      </c>
    </row>
    <row r="295" spans="1:17" s="86" customFormat="1" ht="12.75">
      <c r="A295" s="124">
        <v>294</v>
      </c>
      <c r="B295" s="125" t="s">
        <v>884</v>
      </c>
      <c r="C295" s="86" t="s">
        <v>1636</v>
      </c>
      <c r="D295" s="94" t="s">
        <v>2525</v>
      </c>
      <c r="E295" s="89"/>
      <c r="G295" s="126" t="s">
        <v>989</v>
      </c>
      <c r="M295" s="86">
        <v>1</v>
      </c>
      <c r="N295" s="87" t="s">
        <v>2526</v>
      </c>
      <c r="O295" s="87" t="s">
        <v>2527</v>
      </c>
      <c r="P295" s="215" t="s">
        <v>1264</v>
      </c>
      <c r="Q295" s="86" t="s">
        <v>1265</v>
      </c>
    </row>
    <row r="296" spans="1:17" s="86" customFormat="1" ht="12.75">
      <c r="A296" s="124">
        <v>295</v>
      </c>
      <c r="B296" s="125" t="s">
        <v>884</v>
      </c>
      <c r="C296" s="86" t="s">
        <v>1636</v>
      </c>
      <c r="D296" s="94" t="s">
        <v>2528</v>
      </c>
      <c r="E296" s="89"/>
      <c r="G296" s="126" t="s">
        <v>989</v>
      </c>
      <c r="M296" s="86">
        <v>1</v>
      </c>
      <c r="N296" s="87" t="s">
        <v>2529</v>
      </c>
      <c r="O296" s="87" t="s">
        <v>2530</v>
      </c>
      <c r="P296" s="215" t="s">
        <v>1264</v>
      </c>
      <c r="Q296" s="86" t="s">
        <v>1265</v>
      </c>
    </row>
    <row r="297" spans="1:17" s="86" customFormat="1" ht="12.75">
      <c r="A297" s="124">
        <v>296</v>
      </c>
      <c r="B297" s="125" t="s">
        <v>884</v>
      </c>
      <c r="C297" s="86" t="s">
        <v>1636</v>
      </c>
      <c r="D297" s="94" t="s">
        <v>2531</v>
      </c>
      <c r="E297" s="89"/>
      <c r="G297" s="126" t="s">
        <v>989</v>
      </c>
      <c r="M297" s="86">
        <v>1</v>
      </c>
      <c r="N297" s="87" t="s">
        <v>2532</v>
      </c>
      <c r="O297" s="87" t="s">
        <v>2533</v>
      </c>
      <c r="P297" s="215" t="s">
        <v>1264</v>
      </c>
      <c r="Q297" s="86" t="s">
        <v>1265</v>
      </c>
    </row>
    <row r="298" spans="1:17" s="86" customFormat="1" ht="12.75">
      <c r="A298" s="124">
        <v>297</v>
      </c>
      <c r="B298" s="125" t="s">
        <v>884</v>
      </c>
      <c r="C298" s="86" t="s">
        <v>1636</v>
      </c>
      <c r="D298" s="94" t="s">
        <v>2534</v>
      </c>
      <c r="E298" s="89"/>
      <c r="G298" s="126" t="s">
        <v>989</v>
      </c>
      <c r="M298" s="86">
        <v>1</v>
      </c>
      <c r="N298" s="87" t="s">
        <v>2535</v>
      </c>
      <c r="O298" s="87" t="s">
        <v>2536</v>
      </c>
      <c r="P298" s="215" t="s">
        <v>1264</v>
      </c>
      <c r="Q298" s="86" t="s">
        <v>1265</v>
      </c>
    </row>
    <row r="299" spans="1:17" s="86" customFormat="1" ht="12.75">
      <c r="A299" s="124">
        <v>298</v>
      </c>
      <c r="B299" s="125" t="s">
        <v>884</v>
      </c>
      <c r="C299" s="86" t="s">
        <v>1636</v>
      </c>
      <c r="D299" s="94" t="s">
        <v>2537</v>
      </c>
      <c r="E299" s="89"/>
      <c r="G299" s="126" t="s">
        <v>989</v>
      </c>
      <c r="M299" s="86">
        <v>1</v>
      </c>
      <c r="N299" s="87" t="s">
        <v>2538</v>
      </c>
      <c r="O299" s="87" t="s">
        <v>2539</v>
      </c>
      <c r="P299" s="215" t="s">
        <v>1264</v>
      </c>
      <c r="Q299" s="86" t="s">
        <v>1265</v>
      </c>
    </row>
    <row r="300" spans="1:17" s="86" customFormat="1" ht="12.75">
      <c r="A300" s="124">
        <v>299</v>
      </c>
      <c r="B300" s="125" t="s">
        <v>884</v>
      </c>
      <c r="C300" s="86" t="s">
        <v>1636</v>
      </c>
      <c r="D300" s="94" t="s">
        <v>2540</v>
      </c>
      <c r="E300" s="89"/>
      <c r="G300" s="126" t="s">
        <v>989</v>
      </c>
      <c r="M300" s="86">
        <v>1</v>
      </c>
      <c r="N300" s="87" t="s">
        <v>2541</v>
      </c>
      <c r="O300" s="87" t="s">
        <v>2542</v>
      </c>
      <c r="P300" s="215" t="s">
        <v>1264</v>
      </c>
      <c r="Q300" s="86" t="s">
        <v>1265</v>
      </c>
    </row>
    <row r="301" spans="1:17" s="86" customFormat="1" ht="12.75">
      <c r="A301" s="124">
        <v>300</v>
      </c>
      <c r="B301" s="125" t="s">
        <v>884</v>
      </c>
      <c r="C301" s="86" t="s">
        <v>1636</v>
      </c>
      <c r="D301" s="94" t="s">
        <v>2543</v>
      </c>
      <c r="E301" s="89"/>
      <c r="G301" s="126" t="s">
        <v>989</v>
      </c>
      <c r="M301" s="86">
        <v>1</v>
      </c>
      <c r="N301" s="87" t="s">
        <v>2544</v>
      </c>
      <c r="O301" s="87" t="s">
        <v>2545</v>
      </c>
      <c r="P301" s="215" t="s">
        <v>1264</v>
      </c>
      <c r="Q301" s="86" t="s">
        <v>1265</v>
      </c>
    </row>
    <row r="302" spans="1:17" s="86" customFormat="1" ht="12.75">
      <c r="A302" s="124">
        <v>301</v>
      </c>
      <c r="B302" s="125" t="s">
        <v>884</v>
      </c>
      <c r="C302" s="86" t="s">
        <v>1636</v>
      </c>
      <c r="D302" s="94" t="s">
        <v>2546</v>
      </c>
      <c r="E302" s="89"/>
      <c r="G302" s="126" t="s">
        <v>989</v>
      </c>
      <c r="M302" s="86">
        <v>1</v>
      </c>
      <c r="N302" s="87" t="s">
        <v>2547</v>
      </c>
      <c r="O302" s="87" t="s">
        <v>2548</v>
      </c>
      <c r="P302" s="215" t="s">
        <v>1264</v>
      </c>
      <c r="Q302" s="86" t="s">
        <v>1265</v>
      </c>
    </row>
    <row r="303" spans="1:17" s="86" customFormat="1" ht="12.75">
      <c r="A303" s="124">
        <v>302</v>
      </c>
      <c r="B303" s="125" t="s">
        <v>884</v>
      </c>
      <c r="C303" s="86" t="s">
        <v>1636</v>
      </c>
      <c r="D303" s="94" t="s">
        <v>2549</v>
      </c>
      <c r="E303" s="89"/>
      <c r="G303" s="126" t="s">
        <v>989</v>
      </c>
      <c r="M303" s="86">
        <v>1</v>
      </c>
      <c r="N303" s="87" t="s">
        <v>2550</v>
      </c>
      <c r="O303" s="87" t="s">
        <v>2551</v>
      </c>
      <c r="P303" s="215" t="s">
        <v>1264</v>
      </c>
      <c r="Q303" s="86" t="s">
        <v>1265</v>
      </c>
    </row>
    <row r="304" spans="1:17" s="86" customFormat="1" ht="12.75">
      <c r="A304" s="124">
        <v>303</v>
      </c>
      <c r="B304" s="125" t="s">
        <v>884</v>
      </c>
      <c r="C304" s="86" t="s">
        <v>1636</v>
      </c>
      <c r="D304" s="94" t="s">
        <v>2552</v>
      </c>
      <c r="E304" s="89"/>
      <c r="G304" s="126" t="s">
        <v>989</v>
      </c>
      <c r="M304" s="86">
        <v>1</v>
      </c>
      <c r="N304" s="87" t="s">
        <v>2553</v>
      </c>
      <c r="O304" s="87" t="s">
        <v>2554</v>
      </c>
      <c r="P304" s="215" t="s">
        <v>1264</v>
      </c>
      <c r="Q304" s="86" t="s">
        <v>1265</v>
      </c>
    </row>
    <row r="305" spans="1:17" s="86" customFormat="1" ht="12.75">
      <c r="A305" s="124">
        <v>304</v>
      </c>
      <c r="B305" s="125" t="s">
        <v>884</v>
      </c>
      <c r="C305" s="86" t="s">
        <v>1636</v>
      </c>
      <c r="D305" s="94" t="s">
        <v>2555</v>
      </c>
      <c r="E305" s="89"/>
      <c r="G305" s="126" t="s">
        <v>989</v>
      </c>
      <c r="M305" s="86">
        <v>1</v>
      </c>
      <c r="N305" s="87" t="s">
        <v>2556</v>
      </c>
      <c r="O305" s="87" t="s">
        <v>2557</v>
      </c>
      <c r="P305" s="215" t="s">
        <v>1264</v>
      </c>
      <c r="Q305" s="86" t="s">
        <v>1265</v>
      </c>
    </row>
    <row r="306" spans="1:17" s="86" customFormat="1" ht="12.75">
      <c r="A306" s="124">
        <v>305</v>
      </c>
      <c r="B306" s="125" t="s">
        <v>884</v>
      </c>
      <c r="C306" s="86" t="s">
        <v>1636</v>
      </c>
      <c r="D306" s="94" t="s">
        <v>2558</v>
      </c>
      <c r="E306" s="89"/>
      <c r="G306" s="126" t="s">
        <v>989</v>
      </c>
      <c r="M306" s="86">
        <v>1</v>
      </c>
      <c r="N306" s="87" t="s">
        <v>2559</v>
      </c>
      <c r="O306" s="87" t="s">
        <v>2560</v>
      </c>
      <c r="P306" s="215" t="s">
        <v>1264</v>
      </c>
      <c r="Q306" s="86" t="s">
        <v>1265</v>
      </c>
    </row>
    <row r="307" spans="1:17" s="86" customFormat="1" ht="12.75">
      <c r="A307" s="124">
        <v>306</v>
      </c>
      <c r="B307" s="125" t="s">
        <v>884</v>
      </c>
      <c r="C307" s="86" t="s">
        <v>1636</v>
      </c>
      <c r="D307" s="94" t="s">
        <v>2561</v>
      </c>
      <c r="E307" s="89"/>
      <c r="G307" s="126" t="s">
        <v>989</v>
      </c>
      <c r="M307" s="86">
        <v>1</v>
      </c>
      <c r="N307" s="87" t="s">
        <v>2562</v>
      </c>
      <c r="O307" s="87" t="s">
        <v>2563</v>
      </c>
      <c r="P307" s="215" t="s">
        <v>1264</v>
      </c>
      <c r="Q307" s="86" t="s">
        <v>1265</v>
      </c>
    </row>
    <row r="308" spans="1:17" s="86" customFormat="1" ht="12.75">
      <c r="A308" s="124">
        <v>307</v>
      </c>
      <c r="B308" s="125" t="s">
        <v>884</v>
      </c>
      <c r="C308" s="86" t="s">
        <v>1636</v>
      </c>
      <c r="D308" s="94" t="s">
        <v>2564</v>
      </c>
      <c r="E308" s="89"/>
      <c r="G308" s="126" t="s">
        <v>989</v>
      </c>
      <c r="M308" s="86">
        <v>1</v>
      </c>
      <c r="N308" s="87" t="s">
        <v>2565</v>
      </c>
      <c r="O308" s="87" t="s">
        <v>2566</v>
      </c>
      <c r="P308" s="215" t="s">
        <v>1264</v>
      </c>
      <c r="Q308" s="86" t="s">
        <v>1265</v>
      </c>
    </row>
    <row r="309" spans="1:17" s="86" customFormat="1" ht="12.75">
      <c r="A309" s="124">
        <v>308</v>
      </c>
      <c r="B309" s="125" t="s">
        <v>884</v>
      </c>
      <c r="C309" s="86" t="s">
        <v>1636</v>
      </c>
      <c r="D309" s="94" t="s">
        <v>2567</v>
      </c>
      <c r="E309" s="89"/>
      <c r="G309" s="126" t="s">
        <v>989</v>
      </c>
      <c r="M309" s="86">
        <v>1</v>
      </c>
      <c r="N309" s="87" t="s">
        <v>2568</v>
      </c>
      <c r="O309" s="87" t="s">
        <v>2569</v>
      </c>
      <c r="P309" s="215" t="s">
        <v>1264</v>
      </c>
      <c r="Q309" s="86" t="s">
        <v>1265</v>
      </c>
    </row>
    <row r="310" spans="1:17" s="86" customFormat="1" ht="12.75">
      <c r="A310" s="124">
        <v>309</v>
      </c>
      <c r="B310" s="125" t="s">
        <v>884</v>
      </c>
      <c r="C310" s="86" t="s">
        <v>1636</v>
      </c>
      <c r="D310" s="94" t="s">
        <v>2570</v>
      </c>
      <c r="E310" s="89"/>
      <c r="G310" s="126" t="s">
        <v>989</v>
      </c>
      <c r="M310" s="86">
        <v>1</v>
      </c>
      <c r="N310" s="87" t="s">
        <v>2571</v>
      </c>
      <c r="O310" s="87" t="s">
        <v>2572</v>
      </c>
      <c r="P310" s="215" t="s">
        <v>1264</v>
      </c>
      <c r="Q310" s="86" t="s">
        <v>1265</v>
      </c>
    </row>
    <row r="311" spans="1:17" s="86" customFormat="1" ht="12.75">
      <c r="A311" s="124">
        <v>310</v>
      </c>
      <c r="B311" s="125" t="s">
        <v>884</v>
      </c>
      <c r="C311" s="86" t="s">
        <v>1636</v>
      </c>
      <c r="D311" s="94" t="s">
        <v>2573</v>
      </c>
      <c r="E311" s="89"/>
      <c r="G311" s="126" t="s">
        <v>989</v>
      </c>
      <c r="M311" s="86">
        <v>1</v>
      </c>
      <c r="N311" s="87" t="s">
        <v>2574</v>
      </c>
      <c r="O311" s="87" t="s">
        <v>2575</v>
      </c>
      <c r="P311" s="215" t="s">
        <v>1264</v>
      </c>
      <c r="Q311" s="86" t="s">
        <v>1265</v>
      </c>
    </row>
    <row r="312" spans="1:17" s="86" customFormat="1" ht="12.75">
      <c r="A312" s="124">
        <v>311</v>
      </c>
      <c r="B312" s="125" t="s">
        <v>884</v>
      </c>
      <c r="C312" s="86" t="s">
        <v>1636</v>
      </c>
      <c r="D312" s="94" t="s">
        <v>2576</v>
      </c>
      <c r="E312" s="89"/>
      <c r="G312" s="126" t="s">
        <v>989</v>
      </c>
      <c r="M312" s="86">
        <v>1</v>
      </c>
      <c r="N312" s="87" t="s">
        <v>2577</v>
      </c>
      <c r="O312" s="87" t="s">
        <v>2578</v>
      </c>
      <c r="P312" s="215" t="s">
        <v>1264</v>
      </c>
      <c r="Q312" s="86" t="s">
        <v>1265</v>
      </c>
    </row>
    <row r="313" spans="1:17" s="86" customFormat="1" ht="12.75">
      <c r="A313" s="124">
        <v>312</v>
      </c>
      <c r="B313" s="125" t="s">
        <v>884</v>
      </c>
      <c r="C313" s="86" t="s">
        <v>1636</v>
      </c>
      <c r="D313" s="94" t="s">
        <v>2579</v>
      </c>
      <c r="E313" s="89"/>
      <c r="G313" s="126" t="s">
        <v>989</v>
      </c>
      <c r="M313" s="86">
        <v>1</v>
      </c>
      <c r="N313" s="87" t="s">
        <v>2580</v>
      </c>
      <c r="O313" s="87" t="s">
        <v>2581</v>
      </c>
      <c r="P313" s="215" t="s">
        <v>1264</v>
      </c>
      <c r="Q313" s="86" t="s">
        <v>1265</v>
      </c>
    </row>
    <row r="314" spans="1:17" s="86" customFormat="1" ht="12.75">
      <c r="A314" s="124">
        <v>313</v>
      </c>
      <c r="B314" s="125" t="s">
        <v>884</v>
      </c>
      <c r="C314" s="86" t="s">
        <v>1636</v>
      </c>
      <c r="D314" s="94" t="s">
        <v>2582</v>
      </c>
      <c r="E314" s="89"/>
      <c r="G314" s="126" t="s">
        <v>989</v>
      </c>
      <c r="M314" s="86">
        <v>1</v>
      </c>
      <c r="N314" s="87" t="s">
        <v>2583</v>
      </c>
      <c r="O314" s="87" t="s">
        <v>2584</v>
      </c>
      <c r="P314" s="215" t="s">
        <v>1264</v>
      </c>
      <c r="Q314" s="86" t="s">
        <v>1265</v>
      </c>
    </row>
    <row r="315" spans="1:17" s="86" customFormat="1" ht="12.75">
      <c r="A315" s="124">
        <v>314</v>
      </c>
      <c r="B315" s="125" t="s">
        <v>884</v>
      </c>
      <c r="C315" s="86" t="s">
        <v>1636</v>
      </c>
      <c r="D315" s="94" t="s">
        <v>2585</v>
      </c>
      <c r="E315" s="89"/>
      <c r="G315" s="126" t="s">
        <v>989</v>
      </c>
      <c r="M315" s="86">
        <v>1</v>
      </c>
      <c r="N315" s="87" t="s">
        <v>2586</v>
      </c>
      <c r="O315" s="87" t="s">
        <v>2587</v>
      </c>
      <c r="P315" s="215" t="s">
        <v>1264</v>
      </c>
      <c r="Q315" s="86" t="s">
        <v>1265</v>
      </c>
    </row>
    <row r="316" spans="1:17" s="86" customFormat="1" ht="12.75">
      <c r="A316" s="124">
        <v>315</v>
      </c>
      <c r="B316" s="125" t="s">
        <v>884</v>
      </c>
      <c r="C316" s="86" t="s">
        <v>1636</v>
      </c>
      <c r="D316" s="94" t="s">
        <v>2588</v>
      </c>
      <c r="E316" s="89"/>
      <c r="G316" s="126" t="s">
        <v>989</v>
      </c>
      <c r="M316" s="86">
        <v>1</v>
      </c>
      <c r="N316" s="87" t="s">
        <v>2589</v>
      </c>
      <c r="O316" s="87" t="s">
        <v>2590</v>
      </c>
      <c r="P316" s="215" t="s">
        <v>1264</v>
      </c>
      <c r="Q316" s="86" t="s">
        <v>1265</v>
      </c>
    </row>
    <row r="317" spans="1:17" s="86" customFormat="1" ht="12.75">
      <c r="A317" s="124">
        <v>316</v>
      </c>
      <c r="B317" s="125" t="s">
        <v>884</v>
      </c>
      <c r="C317" s="86" t="s">
        <v>1636</v>
      </c>
      <c r="D317" s="94" t="s">
        <v>2591</v>
      </c>
      <c r="E317" s="89"/>
      <c r="G317" s="126" t="s">
        <v>989</v>
      </c>
      <c r="M317" s="86">
        <v>1</v>
      </c>
      <c r="N317" s="87" t="s">
        <v>2592</v>
      </c>
      <c r="O317" s="87" t="s">
        <v>2593</v>
      </c>
      <c r="P317" s="215" t="s">
        <v>1264</v>
      </c>
      <c r="Q317" s="86" t="s">
        <v>1265</v>
      </c>
    </row>
    <row r="318" spans="1:17" s="86" customFormat="1" ht="12.75">
      <c r="A318" s="124">
        <v>317</v>
      </c>
      <c r="B318" s="125" t="s">
        <v>884</v>
      </c>
      <c r="C318" s="86" t="s">
        <v>1636</v>
      </c>
      <c r="D318" s="94" t="s">
        <v>2594</v>
      </c>
      <c r="E318" s="89"/>
      <c r="G318" s="126" t="s">
        <v>989</v>
      </c>
      <c r="M318" s="86">
        <v>1</v>
      </c>
      <c r="N318" s="87" t="s">
        <v>2595</v>
      </c>
      <c r="O318" s="87" t="s">
        <v>2596</v>
      </c>
      <c r="P318" s="215" t="s">
        <v>1264</v>
      </c>
      <c r="Q318" s="86" t="s">
        <v>1265</v>
      </c>
    </row>
    <row r="319" spans="1:17" s="86" customFormat="1" ht="12.75">
      <c r="A319" s="124">
        <v>318</v>
      </c>
      <c r="B319" s="125" t="s">
        <v>884</v>
      </c>
      <c r="C319" s="86" t="s">
        <v>1636</v>
      </c>
      <c r="D319" s="94" t="s">
        <v>2597</v>
      </c>
      <c r="E319" s="89"/>
      <c r="G319" s="126" t="s">
        <v>989</v>
      </c>
      <c r="M319" s="86">
        <v>1</v>
      </c>
      <c r="N319" s="87" t="s">
        <v>2598</v>
      </c>
      <c r="O319" s="87" t="s">
        <v>2599</v>
      </c>
      <c r="P319" s="215" t="s">
        <v>1264</v>
      </c>
      <c r="Q319" s="86" t="s">
        <v>1265</v>
      </c>
    </row>
    <row r="320" spans="1:17" s="86" customFormat="1" ht="12.75">
      <c r="A320" s="124">
        <v>319</v>
      </c>
      <c r="B320" s="125" t="s">
        <v>884</v>
      </c>
      <c r="C320" s="86" t="s">
        <v>1636</v>
      </c>
      <c r="D320" s="94" t="s">
        <v>2600</v>
      </c>
      <c r="E320" s="89"/>
      <c r="G320" s="126" t="s">
        <v>989</v>
      </c>
      <c r="M320" s="86">
        <v>1</v>
      </c>
      <c r="N320" s="87" t="s">
        <v>2601</v>
      </c>
      <c r="O320" s="87" t="s">
        <v>2602</v>
      </c>
      <c r="P320" s="215" t="s">
        <v>1264</v>
      </c>
      <c r="Q320" s="86" t="s">
        <v>1265</v>
      </c>
    </row>
    <row r="321" spans="1:17" s="86" customFormat="1" ht="12.75">
      <c r="A321" s="124">
        <v>320</v>
      </c>
      <c r="B321" s="125" t="s">
        <v>884</v>
      </c>
      <c r="C321" s="86" t="s">
        <v>1636</v>
      </c>
      <c r="D321" s="94" t="s">
        <v>2603</v>
      </c>
      <c r="E321" s="89"/>
      <c r="G321" s="126" t="s">
        <v>989</v>
      </c>
      <c r="M321" s="86">
        <v>1</v>
      </c>
      <c r="N321" s="87" t="s">
        <v>2604</v>
      </c>
      <c r="O321" s="87" t="s">
        <v>2605</v>
      </c>
      <c r="P321" s="215" t="s">
        <v>1264</v>
      </c>
      <c r="Q321" s="86" t="s">
        <v>1265</v>
      </c>
    </row>
    <row r="322" spans="1:17" s="86" customFormat="1" ht="12.75">
      <c r="A322" s="124">
        <v>321</v>
      </c>
      <c r="B322" s="125" t="s">
        <v>884</v>
      </c>
      <c r="C322" s="86" t="s">
        <v>1636</v>
      </c>
      <c r="D322" s="94" t="s">
        <v>2606</v>
      </c>
      <c r="E322" s="89"/>
      <c r="G322" s="126" t="s">
        <v>989</v>
      </c>
      <c r="M322" s="86">
        <v>1</v>
      </c>
      <c r="N322" s="87" t="s">
        <v>2607</v>
      </c>
      <c r="O322" s="87" t="s">
        <v>2608</v>
      </c>
      <c r="P322" s="215" t="s">
        <v>1264</v>
      </c>
      <c r="Q322" s="86" t="s">
        <v>1265</v>
      </c>
    </row>
    <row r="323" spans="1:17" s="86" customFormat="1" ht="12.75">
      <c r="A323" s="124">
        <v>322</v>
      </c>
      <c r="B323" s="125" t="s">
        <v>884</v>
      </c>
      <c r="C323" s="86" t="s">
        <v>1636</v>
      </c>
      <c r="D323" s="94" t="s">
        <v>2609</v>
      </c>
      <c r="E323" s="89"/>
      <c r="G323" s="126" t="s">
        <v>989</v>
      </c>
      <c r="M323" s="86">
        <v>1</v>
      </c>
      <c r="N323" s="87" t="s">
        <v>2610</v>
      </c>
      <c r="O323" s="87" t="s">
        <v>2611</v>
      </c>
      <c r="P323" s="215" t="s">
        <v>1264</v>
      </c>
      <c r="Q323" s="86" t="s">
        <v>1265</v>
      </c>
    </row>
    <row r="324" spans="1:17" s="86" customFormat="1" ht="12.75">
      <c r="A324" s="124">
        <v>323</v>
      </c>
      <c r="B324" s="125" t="s">
        <v>884</v>
      </c>
      <c r="C324" s="86" t="s">
        <v>1636</v>
      </c>
      <c r="D324" s="94" t="s">
        <v>2612</v>
      </c>
      <c r="E324" s="89"/>
      <c r="G324" s="126" t="s">
        <v>989</v>
      </c>
      <c r="M324" s="86">
        <v>1</v>
      </c>
      <c r="N324" s="87" t="s">
        <v>2613</v>
      </c>
      <c r="O324" s="87" t="s">
        <v>2614</v>
      </c>
      <c r="P324" s="215" t="s">
        <v>1264</v>
      </c>
      <c r="Q324" s="86" t="s">
        <v>1265</v>
      </c>
    </row>
    <row r="325" spans="1:17" s="86" customFormat="1" ht="12.75">
      <c r="A325" s="124">
        <v>324</v>
      </c>
      <c r="B325" s="125" t="s">
        <v>884</v>
      </c>
      <c r="C325" s="86" t="s">
        <v>1636</v>
      </c>
      <c r="D325" s="94" t="s">
        <v>2615</v>
      </c>
      <c r="E325" s="89"/>
      <c r="G325" s="126" t="s">
        <v>989</v>
      </c>
      <c r="M325" s="86">
        <v>1</v>
      </c>
      <c r="N325" s="87" t="s">
        <v>2616</v>
      </c>
      <c r="O325" s="87" t="s">
        <v>2617</v>
      </c>
      <c r="P325" s="215" t="s">
        <v>1264</v>
      </c>
      <c r="Q325" s="86" t="s">
        <v>1265</v>
      </c>
    </row>
    <row r="326" spans="1:17" s="86" customFormat="1" ht="12.75">
      <c r="A326" s="124">
        <v>325</v>
      </c>
      <c r="B326" s="125" t="s">
        <v>884</v>
      </c>
      <c r="C326" s="86" t="s">
        <v>1636</v>
      </c>
      <c r="D326" s="94" t="s">
        <v>2618</v>
      </c>
      <c r="E326" s="89"/>
      <c r="G326" s="126" t="s">
        <v>989</v>
      </c>
      <c r="M326" s="86">
        <v>1</v>
      </c>
      <c r="N326" s="87" t="s">
        <v>2619</v>
      </c>
      <c r="O326" s="87" t="s">
        <v>2620</v>
      </c>
      <c r="P326" s="215" t="s">
        <v>1264</v>
      </c>
      <c r="Q326" s="86" t="s">
        <v>1265</v>
      </c>
    </row>
    <row r="327" spans="1:17" s="86" customFormat="1" ht="12.75">
      <c r="A327" s="124">
        <v>326</v>
      </c>
      <c r="B327" s="125" t="s">
        <v>884</v>
      </c>
      <c r="C327" s="86" t="s">
        <v>1636</v>
      </c>
      <c r="D327" s="94" t="s">
        <v>2621</v>
      </c>
      <c r="E327" s="89"/>
      <c r="G327" s="126" t="s">
        <v>989</v>
      </c>
      <c r="M327" s="86">
        <v>1</v>
      </c>
      <c r="N327" s="87" t="s">
        <v>2622</v>
      </c>
      <c r="O327" s="87" t="s">
        <v>2623</v>
      </c>
      <c r="P327" s="215" t="s">
        <v>1264</v>
      </c>
      <c r="Q327" s="86" t="s">
        <v>1265</v>
      </c>
    </row>
    <row r="328" spans="1:17" s="86" customFormat="1" ht="12.75">
      <c r="A328" s="124">
        <v>327</v>
      </c>
      <c r="B328" s="125" t="s">
        <v>884</v>
      </c>
      <c r="C328" s="86" t="s">
        <v>1636</v>
      </c>
      <c r="D328" s="94" t="s">
        <v>2624</v>
      </c>
      <c r="E328" s="89"/>
      <c r="G328" s="126" t="s">
        <v>989</v>
      </c>
      <c r="M328" s="86">
        <v>1</v>
      </c>
      <c r="N328" s="87" t="s">
        <v>2625</v>
      </c>
      <c r="O328" s="87" t="s">
        <v>2626</v>
      </c>
      <c r="P328" s="215" t="s">
        <v>1264</v>
      </c>
      <c r="Q328" s="86" t="s">
        <v>1265</v>
      </c>
    </row>
    <row r="329" spans="1:17" s="86" customFormat="1" ht="12.75">
      <c r="A329" s="124">
        <v>328</v>
      </c>
      <c r="B329" s="125" t="s">
        <v>884</v>
      </c>
      <c r="C329" s="86" t="s">
        <v>1636</v>
      </c>
      <c r="D329" s="94" t="s">
        <v>2627</v>
      </c>
      <c r="E329" s="89"/>
      <c r="G329" s="126" t="s">
        <v>989</v>
      </c>
      <c r="M329" s="86">
        <v>1</v>
      </c>
      <c r="N329" s="87" t="s">
        <v>2628</v>
      </c>
      <c r="O329" s="87" t="s">
        <v>2629</v>
      </c>
      <c r="P329" s="215" t="s">
        <v>1264</v>
      </c>
      <c r="Q329" s="86" t="s">
        <v>1265</v>
      </c>
    </row>
    <row r="330" spans="1:17" s="86" customFormat="1" ht="12.75">
      <c r="A330" s="124">
        <v>329</v>
      </c>
      <c r="B330" s="125" t="s">
        <v>884</v>
      </c>
      <c r="C330" s="86" t="s">
        <v>1636</v>
      </c>
      <c r="D330" s="94" t="s">
        <v>2630</v>
      </c>
      <c r="E330" s="89"/>
      <c r="G330" s="126" t="s">
        <v>989</v>
      </c>
      <c r="M330" s="86">
        <v>1</v>
      </c>
      <c r="N330" s="87" t="s">
        <v>2631</v>
      </c>
      <c r="O330" s="87" t="s">
        <v>2632</v>
      </c>
      <c r="P330" s="215" t="s">
        <v>1264</v>
      </c>
      <c r="Q330" s="86" t="s">
        <v>1265</v>
      </c>
    </row>
    <row r="331" spans="1:17" s="86" customFormat="1" ht="12.75">
      <c r="A331" s="124">
        <v>330</v>
      </c>
      <c r="B331" s="125" t="s">
        <v>884</v>
      </c>
      <c r="C331" s="86" t="s">
        <v>1636</v>
      </c>
      <c r="D331" s="94" t="s">
        <v>2633</v>
      </c>
      <c r="E331" s="89"/>
      <c r="G331" s="126" t="s">
        <v>989</v>
      </c>
      <c r="M331" s="86">
        <v>1</v>
      </c>
      <c r="N331" s="87" t="s">
        <v>2634</v>
      </c>
      <c r="O331" s="87" t="s">
        <v>2635</v>
      </c>
      <c r="P331" s="215" t="s">
        <v>1264</v>
      </c>
      <c r="Q331" s="86" t="s">
        <v>1265</v>
      </c>
    </row>
    <row r="332" spans="1:17" s="86" customFormat="1" ht="12.75">
      <c r="A332" s="124">
        <v>331</v>
      </c>
      <c r="B332" s="125" t="s">
        <v>884</v>
      </c>
      <c r="C332" s="86" t="s">
        <v>1636</v>
      </c>
      <c r="D332" s="94" t="s">
        <v>2636</v>
      </c>
      <c r="E332" s="89"/>
      <c r="G332" s="126" t="s">
        <v>989</v>
      </c>
      <c r="M332" s="86">
        <v>1</v>
      </c>
      <c r="N332" s="87" t="s">
        <v>2637</v>
      </c>
      <c r="O332" s="87" t="s">
        <v>2638</v>
      </c>
      <c r="P332" s="215" t="s">
        <v>1264</v>
      </c>
      <c r="Q332" s="86" t="s">
        <v>1265</v>
      </c>
    </row>
    <row r="333" spans="1:17" s="86" customFormat="1" ht="12.75">
      <c r="A333" s="124">
        <v>332</v>
      </c>
      <c r="B333" s="125" t="s">
        <v>884</v>
      </c>
      <c r="C333" s="86" t="s">
        <v>1636</v>
      </c>
      <c r="D333" s="94" t="s">
        <v>2639</v>
      </c>
      <c r="E333" s="89"/>
      <c r="G333" s="126" t="s">
        <v>989</v>
      </c>
      <c r="M333" s="86">
        <v>1</v>
      </c>
      <c r="N333" s="87" t="s">
        <v>2640</v>
      </c>
      <c r="O333" s="87" t="s">
        <v>2641</v>
      </c>
      <c r="P333" s="215" t="s">
        <v>1264</v>
      </c>
      <c r="Q333" s="86" t="s">
        <v>1265</v>
      </c>
    </row>
    <row r="334" spans="1:17" s="86" customFormat="1" ht="12.75">
      <c r="A334" s="124">
        <v>333</v>
      </c>
      <c r="B334" s="125" t="s">
        <v>884</v>
      </c>
      <c r="C334" s="86" t="s">
        <v>1636</v>
      </c>
      <c r="D334" s="94" t="s">
        <v>2642</v>
      </c>
      <c r="E334" s="89"/>
      <c r="G334" s="126" t="s">
        <v>989</v>
      </c>
      <c r="M334" s="86">
        <v>1</v>
      </c>
      <c r="N334" s="87" t="s">
        <v>2643</v>
      </c>
      <c r="O334" s="87" t="s">
        <v>2644</v>
      </c>
      <c r="P334" s="215" t="s">
        <v>1264</v>
      </c>
      <c r="Q334" s="86" t="s">
        <v>1265</v>
      </c>
    </row>
    <row r="335" spans="1:17" s="86" customFormat="1" ht="12.75">
      <c r="A335" s="124">
        <v>334</v>
      </c>
      <c r="B335" s="125" t="s">
        <v>884</v>
      </c>
      <c r="C335" s="86" t="s">
        <v>1636</v>
      </c>
      <c r="D335" s="94" t="s">
        <v>2645</v>
      </c>
      <c r="E335" s="89"/>
      <c r="G335" s="126" t="s">
        <v>989</v>
      </c>
      <c r="M335" s="86">
        <v>1</v>
      </c>
      <c r="N335" s="87" t="s">
        <v>2646</v>
      </c>
      <c r="O335" s="87" t="s">
        <v>2647</v>
      </c>
      <c r="P335" s="215" t="s">
        <v>1264</v>
      </c>
      <c r="Q335" s="86" t="s">
        <v>1265</v>
      </c>
    </row>
    <row r="336" spans="1:17" s="86" customFormat="1" ht="12.75">
      <c r="A336" s="124">
        <v>335</v>
      </c>
      <c r="B336" s="125" t="s">
        <v>884</v>
      </c>
      <c r="C336" s="86" t="s">
        <v>1636</v>
      </c>
      <c r="D336" s="94" t="s">
        <v>2648</v>
      </c>
      <c r="E336" s="89"/>
      <c r="G336" s="126" t="s">
        <v>989</v>
      </c>
      <c r="M336" s="86">
        <v>1</v>
      </c>
      <c r="N336" s="87" t="s">
        <v>2649</v>
      </c>
      <c r="O336" s="87" t="s">
        <v>2650</v>
      </c>
      <c r="P336" s="215" t="s">
        <v>1264</v>
      </c>
      <c r="Q336" s="86" t="s">
        <v>1265</v>
      </c>
    </row>
    <row r="337" spans="1:17" s="86" customFormat="1" ht="12.75">
      <c r="A337" s="124">
        <v>336</v>
      </c>
      <c r="B337" s="125" t="s">
        <v>884</v>
      </c>
      <c r="C337" s="86" t="s">
        <v>1636</v>
      </c>
      <c r="D337" s="94" t="s">
        <v>2651</v>
      </c>
      <c r="E337" s="89"/>
      <c r="G337" s="126" t="s">
        <v>989</v>
      </c>
      <c r="M337" s="86">
        <v>1</v>
      </c>
      <c r="N337" s="87" t="s">
        <v>2652</v>
      </c>
      <c r="O337" s="87" t="s">
        <v>2653</v>
      </c>
      <c r="P337" s="215" t="s">
        <v>1264</v>
      </c>
      <c r="Q337" s="86" t="s">
        <v>1265</v>
      </c>
    </row>
    <row r="338" spans="1:17" s="86" customFormat="1" ht="12.75">
      <c r="A338" s="124">
        <v>337</v>
      </c>
      <c r="B338" s="125" t="s">
        <v>884</v>
      </c>
      <c r="C338" s="86" t="s">
        <v>1636</v>
      </c>
      <c r="D338" s="94" t="s">
        <v>2654</v>
      </c>
      <c r="E338" s="89"/>
      <c r="G338" s="126" t="s">
        <v>989</v>
      </c>
      <c r="M338" s="86">
        <v>1</v>
      </c>
      <c r="N338" s="87" t="s">
        <v>2655</v>
      </c>
      <c r="O338" s="87" t="s">
        <v>2656</v>
      </c>
      <c r="P338" s="215" t="s">
        <v>1264</v>
      </c>
      <c r="Q338" s="86" t="s">
        <v>1265</v>
      </c>
    </row>
    <row r="339" spans="1:17" s="86" customFormat="1" ht="12.75">
      <c r="A339" s="124">
        <v>338</v>
      </c>
      <c r="B339" s="125" t="s">
        <v>884</v>
      </c>
      <c r="C339" s="86" t="s">
        <v>1636</v>
      </c>
      <c r="D339" s="94" t="s">
        <v>2657</v>
      </c>
      <c r="E339" s="89"/>
      <c r="G339" s="126" t="s">
        <v>989</v>
      </c>
      <c r="M339" s="86">
        <v>1</v>
      </c>
      <c r="N339" s="87" t="s">
        <v>2658</v>
      </c>
      <c r="O339" s="87" t="s">
        <v>2659</v>
      </c>
      <c r="P339" s="215" t="s">
        <v>1264</v>
      </c>
      <c r="Q339" s="86" t="s">
        <v>1265</v>
      </c>
    </row>
    <row r="340" spans="1:17" s="86" customFormat="1" ht="12.75">
      <c r="A340" s="124">
        <v>339</v>
      </c>
      <c r="B340" s="125" t="s">
        <v>884</v>
      </c>
      <c r="C340" s="86" t="s">
        <v>1636</v>
      </c>
      <c r="D340" s="94" t="s">
        <v>2660</v>
      </c>
      <c r="E340" s="89"/>
      <c r="G340" s="126" t="s">
        <v>989</v>
      </c>
      <c r="M340" s="86">
        <v>1</v>
      </c>
      <c r="N340" s="87" t="s">
        <v>2661</v>
      </c>
      <c r="O340" s="87" t="s">
        <v>2662</v>
      </c>
      <c r="P340" s="215" t="s">
        <v>1264</v>
      </c>
      <c r="Q340" s="86" t="s">
        <v>1265</v>
      </c>
    </row>
    <row r="341" spans="1:17" s="86" customFormat="1" ht="12.75">
      <c r="A341" s="124">
        <v>340</v>
      </c>
      <c r="B341" s="125" t="s">
        <v>884</v>
      </c>
      <c r="C341" s="86" t="s">
        <v>1636</v>
      </c>
      <c r="D341" s="94" t="s">
        <v>2663</v>
      </c>
      <c r="E341" s="89"/>
      <c r="G341" s="126" t="s">
        <v>989</v>
      </c>
      <c r="M341" s="86">
        <v>1</v>
      </c>
      <c r="N341" s="87" t="s">
        <v>2664</v>
      </c>
      <c r="O341" s="87" t="s">
        <v>2665</v>
      </c>
      <c r="P341" s="215" t="s">
        <v>1264</v>
      </c>
      <c r="Q341" s="86" t="s">
        <v>1265</v>
      </c>
    </row>
    <row r="342" spans="1:17" s="86" customFormat="1" ht="12.75">
      <c r="A342" s="124">
        <v>341</v>
      </c>
      <c r="B342" s="125" t="s">
        <v>884</v>
      </c>
      <c r="C342" s="86" t="s">
        <v>1636</v>
      </c>
      <c r="D342" s="94" t="s">
        <v>2666</v>
      </c>
      <c r="E342" s="89"/>
      <c r="G342" s="126" t="s">
        <v>989</v>
      </c>
      <c r="M342" s="86">
        <v>1</v>
      </c>
      <c r="N342" s="87" t="s">
        <v>2667</v>
      </c>
      <c r="O342" s="87" t="s">
        <v>2668</v>
      </c>
      <c r="P342" s="215" t="s">
        <v>1264</v>
      </c>
      <c r="Q342" s="86" t="s">
        <v>1265</v>
      </c>
    </row>
    <row r="343" spans="1:17" s="86" customFormat="1" ht="12.75">
      <c r="A343" s="124">
        <v>342</v>
      </c>
      <c r="B343" s="125" t="s">
        <v>884</v>
      </c>
      <c r="C343" s="86" t="s">
        <v>1636</v>
      </c>
      <c r="D343" s="94" t="s">
        <v>2669</v>
      </c>
      <c r="E343" s="89"/>
      <c r="G343" s="126" t="s">
        <v>989</v>
      </c>
      <c r="M343" s="86">
        <v>1</v>
      </c>
      <c r="N343" s="87" t="s">
        <v>2670</v>
      </c>
      <c r="O343" s="87" t="s">
        <v>2671</v>
      </c>
      <c r="P343" s="215" t="s">
        <v>1264</v>
      </c>
      <c r="Q343" s="86" t="s">
        <v>1265</v>
      </c>
    </row>
    <row r="344" spans="1:17" s="86" customFormat="1" ht="12.75">
      <c r="A344" s="124">
        <v>343</v>
      </c>
      <c r="B344" s="125" t="s">
        <v>884</v>
      </c>
      <c r="C344" s="86" t="s">
        <v>1636</v>
      </c>
      <c r="D344" s="94" t="s">
        <v>2672</v>
      </c>
      <c r="E344" s="89"/>
      <c r="G344" s="126" t="s">
        <v>989</v>
      </c>
      <c r="M344" s="86">
        <v>1</v>
      </c>
      <c r="N344" s="87" t="s">
        <v>2673</v>
      </c>
      <c r="O344" s="87" t="s">
        <v>2674</v>
      </c>
      <c r="P344" s="215" t="s">
        <v>1264</v>
      </c>
      <c r="Q344" s="86" t="s">
        <v>1265</v>
      </c>
    </row>
    <row r="345" spans="1:17" s="86" customFormat="1" ht="12.75">
      <c r="A345" s="124">
        <v>344</v>
      </c>
      <c r="B345" s="125" t="s">
        <v>884</v>
      </c>
      <c r="C345" s="86" t="s">
        <v>1636</v>
      </c>
      <c r="D345" s="94" t="s">
        <v>2675</v>
      </c>
      <c r="E345" s="89"/>
      <c r="G345" s="126" t="s">
        <v>989</v>
      </c>
      <c r="M345" s="86">
        <v>1</v>
      </c>
      <c r="N345" s="87" t="s">
        <v>2676</v>
      </c>
      <c r="O345" s="87" t="s">
        <v>2677</v>
      </c>
      <c r="P345" s="215" t="s">
        <v>1264</v>
      </c>
      <c r="Q345" s="86" t="s">
        <v>1265</v>
      </c>
    </row>
    <row r="346" spans="1:17" s="86" customFormat="1" ht="12.75">
      <c r="A346" s="124">
        <v>345</v>
      </c>
      <c r="B346" s="125" t="s">
        <v>884</v>
      </c>
      <c r="C346" s="86" t="s">
        <v>1636</v>
      </c>
      <c r="D346" s="94" t="s">
        <v>2678</v>
      </c>
      <c r="E346" s="89"/>
      <c r="G346" s="126" t="s">
        <v>989</v>
      </c>
      <c r="M346" s="86">
        <v>1</v>
      </c>
      <c r="N346" s="87" t="s">
        <v>2679</v>
      </c>
      <c r="O346" s="87" t="s">
        <v>2680</v>
      </c>
      <c r="P346" s="215" t="s">
        <v>1264</v>
      </c>
      <c r="Q346" s="86" t="s">
        <v>1265</v>
      </c>
    </row>
    <row r="347" spans="1:17" s="86" customFormat="1" ht="12.75">
      <c r="A347" s="124">
        <v>346</v>
      </c>
      <c r="B347" s="125" t="s">
        <v>884</v>
      </c>
      <c r="C347" s="86" t="s">
        <v>1636</v>
      </c>
      <c r="D347" s="94" t="s">
        <v>2681</v>
      </c>
      <c r="E347" s="89"/>
      <c r="G347" s="126" t="s">
        <v>989</v>
      </c>
      <c r="M347" s="86">
        <v>1</v>
      </c>
      <c r="N347" s="87" t="s">
        <v>2682</v>
      </c>
      <c r="O347" s="87" t="s">
        <v>2683</v>
      </c>
      <c r="P347" s="215" t="s">
        <v>1264</v>
      </c>
      <c r="Q347" s="86" t="s">
        <v>1265</v>
      </c>
    </row>
    <row r="348" spans="1:17" s="86" customFormat="1" ht="12.75">
      <c r="A348" s="124">
        <v>347</v>
      </c>
      <c r="B348" s="125" t="s">
        <v>884</v>
      </c>
      <c r="C348" s="86" t="s">
        <v>1636</v>
      </c>
      <c r="D348" s="94" t="s">
        <v>2684</v>
      </c>
      <c r="E348" s="89"/>
      <c r="G348" s="126" t="s">
        <v>989</v>
      </c>
      <c r="M348" s="86">
        <v>1</v>
      </c>
      <c r="N348" s="87" t="s">
        <v>2685</v>
      </c>
      <c r="O348" s="87" t="s">
        <v>2686</v>
      </c>
      <c r="P348" s="215" t="s">
        <v>1264</v>
      </c>
      <c r="Q348" s="86" t="s">
        <v>1265</v>
      </c>
    </row>
    <row r="349" spans="1:17" s="86" customFormat="1" ht="12.75">
      <c r="A349" s="124">
        <v>348</v>
      </c>
      <c r="B349" s="125" t="s">
        <v>884</v>
      </c>
      <c r="C349" s="86" t="s">
        <v>1636</v>
      </c>
      <c r="D349" s="94" t="s">
        <v>2687</v>
      </c>
      <c r="E349" s="89"/>
      <c r="G349" s="126" t="s">
        <v>989</v>
      </c>
      <c r="M349" s="86">
        <v>1</v>
      </c>
      <c r="N349" s="87" t="s">
        <v>2688</v>
      </c>
      <c r="O349" s="87" t="s">
        <v>2689</v>
      </c>
      <c r="P349" s="215" t="s">
        <v>1264</v>
      </c>
      <c r="Q349" s="86" t="s">
        <v>1265</v>
      </c>
    </row>
    <row r="350" spans="1:17" s="86" customFormat="1" ht="12.75">
      <c r="A350" s="124">
        <v>349</v>
      </c>
      <c r="B350" s="125" t="s">
        <v>884</v>
      </c>
      <c r="C350" s="86" t="s">
        <v>1636</v>
      </c>
      <c r="D350" s="94" t="s">
        <v>2690</v>
      </c>
      <c r="E350" s="89"/>
      <c r="G350" s="126" t="s">
        <v>989</v>
      </c>
      <c r="M350" s="86">
        <v>1</v>
      </c>
      <c r="N350" s="87" t="s">
        <v>2691</v>
      </c>
      <c r="O350" s="87" t="s">
        <v>2692</v>
      </c>
      <c r="P350" s="215" t="s">
        <v>1264</v>
      </c>
      <c r="Q350" s="86" t="s">
        <v>1265</v>
      </c>
    </row>
    <row r="351" spans="1:17" s="86" customFormat="1" ht="12.75">
      <c r="A351" s="124">
        <v>350</v>
      </c>
      <c r="B351" s="125" t="s">
        <v>884</v>
      </c>
      <c r="C351" s="86" t="s">
        <v>1636</v>
      </c>
      <c r="D351" s="94" t="s">
        <v>2693</v>
      </c>
      <c r="E351" s="89"/>
      <c r="G351" s="126" t="s">
        <v>989</v>
      </c>
      <c r="M351" s="86">
        <v>1</v>
      </c>
      <c r="N351" s="87" t="s">
        <v>2694</v>
      </c>
      <c r="O351" s="87" t="s">
        <v>2695</v>
      </c>
      <c r="P351" s="215" t="s">
        <v>1264</v>
      </c>
      <c r="Q351" s="86" t="s">
        <v>1265</v>
      </c>
    </row>
    <row r="352" spans="1:17" s="86" customFormat="1" ht="12.75">
      <c r="A352" s="124">
        <v>351</v>
      </c>
      <c r="B352" s="125" t="s">
        <v>884</v>
      </c>
      <c r="C352" s="86" t="s">
        <v>1636</v>
      </c>
      <c r="D352" s="94" t="s">
        <v>2696</v>
      </c>
      <c r="E352" s="89"/>
      <c r="G352" s="126" t="s">
        <v>989</v>
      </c>
      <c r="M352" s="86">
        <v>1</v>
      </c>
      <c r="N352" s="87" t="s">
        <v>2697</v>
      </c>
      <c r="O352" s="87" t="s">
        <v>2698</v>
      </c>
      <c r="P352" s="215" t="s">
        <v>1264</v>
      </c>
      <c r="Q352" s="86" t="s">
        <v>1265</v>
      </c>
    </row>
    <row r="353" spans="1:17" s="86" customFormat="1" ht="12.75">
      <c r="A353" s="124">
        <v>352</v>
      </c>
      <c r="B353" s="125" t="s">
        <v>884</v>
      </c>
      <c r="C353" s="86" t="s">
        <v>1636</v>
      </c>
      <c r="D353" s="94" t="s">
        <v>2699</v>
      </c>
      <c r="E353" s="89"/>
      <c r="G353" s="126" t="s">
        <v>989</v>
      </c>
      <c r="M353" s="86">
        <v>1</v>
      </c>
      <c r="N353" s="87" t="s">
        <v>2700</v>
      </c>
      <c r="O353" s="87" t="s">
        <v>2701</v>
      </c>
      <c r="P353" s="215" t="s">
        <v>1264</v>
      </c>
      <c r="Q353" s="86" t="s">
        <v>1265</v>
      </c>
    </row>
    <row r="354" spans="1:17" s="86" customFormat="1" ht="12.75">
      <c r="A354" s="124">
        <v>353</v>
      </c>
      <c r="B354" s="125" t="s">
        <v>884</v>
      </c>
      <c r="C354" s="86" t="s">
        <v>1636</v>
      </c>
      <c r="D354" s="94" t="s">
        <v>2702</v>
      </c>
      <c r="E354" s="89"/>
      <c r="G354" s="126" t="s">
        <v>989</v>
      </c>
      <c r="M354" s="86">
        <v>1</v>
      </c>
      <c r="N354" s="87" t="s">
        <v>2703</v>
      </c>
      <c r="O354" s="87" t="s">
        <v>2704</v>
      </c>
      <c r="P354" s="215" t="s">
        <v>1264</v>
      </c>
      <c r="Q354" s="86" t="s">
        <v>1265</v>
      </c>
    </row>
    <row r="355" spans="1:17" s="86" customFormat="1" ht="12.75">
      <c r="A355" s="124">
        <v>354</v>
      </c>
      <c r="B355" s="125" t="s">
        <v>884</v>
      </c>
      <c r="C355" s="86" t="s">
        <v>1636</v>
      </c>
      <c r="D355" s="94" t="s">
        <v>2705</v>
      </c>
      <c r="E355" s="89"/>
      <c r="G355" s="126" t="s">
        <v>989</v>
      </c>
      <c r="M355" s="86">
        <v>1</v>
      </c>
      <c r="N355" s="87" t="s">
        <v>2706</v>
      </c>
      <c r="O355" s="87" t="s">
        <v>2707</v>
      </c>
      <c r="P355" s="215" t="s">
        <v>1264</v>
      </c>
      <c r="Q355" s="86" t="s">
        <v>1265</v>
      </c>
    </row>
    <row r="356" spans="1:17" s="86" customFormat="1" ht="12.75">
      <c r="A356" s="124">
        <v>355</v>
      </c>
      <c r="B356" s="125" t="s">
        <v>884</v>
      </c>
      <c r="C356" s="86" t="s">
        <v>1636</v>
      </c>
      <c r="D356" s="94" t="s">
        <v>2708</v>
      </c>
      <c r="E356" s="89"/>
      <c r="G356" s="126" t="s">
        <v>989</v>
      </c>
      <c r="M356" s="86">
        <v>1</v>
      </c>
      <c r="N356" s="87" t="s">
        <v>2709</v>
      </c>
      <c r="O356" s="87" t="s">
        <v>2710</v>
      </c>
      <c r="P356" s="215" t="s">
        <v>1264</v>
      </c>
      <c r="Q356" s="86" t="s">
        <v>1265</v>
      </c>
    </row>
    <row r="357" spans="1:17" s="86" customFormat="1" ht="12.75">
      <c r="A357" s="124">
        <v>356</v>
      </c>
      <c r="B357" s="125" t="s">
        <v>884</v>
      </c>
      <c r="C357" s="86" t="s">
        <v>1636</v>
      </c>
      <c r="D357" s="94" t="s">
        <v>2711</v>
      </c>
      <c r="E357" s="89"/>
      <c r="G357" s="126" t="s">
        <v>989</v>
      </c>
      <c r="M357" s="86">
        <v>1</v>
      </c>
      <c r="N357" s="87" t="s">
        <v>2712</v>
      </c>
      <c r="O357" s="87" t="s">
        <v>2713</v>
      </c>
      <c r="P357" s="215" t="s">
        <v>1264</v>
      </c>
      <c r="Q357" s="86" t="s">
        <v>1265</v>
      </c>
    </row>
    <row r="358" spans="1:17" s="86" customFormat="1" ht="12.75">
      <c r="A358" s="124">
        <v>357</v>
      </c>
      <c r="B358" s="125" t="s">
        <v>884</v>
      </c>
      <c r="C358" s="86" t="s">
        <v>1636</v>
      </c>
      <c r="D358" s="94" t="s">
        <v>2714</v>
      </c>
      <c r="E358" s="89"/>
      <c r="G358" s="126" t="s">
        <v>989</v>
      </c>
      <c r="M358" s="86">
        <v>1</v>
      </c>
      <c r="N358" s="87" t="s">
        <v>2715</v>
      </c>
      <c r="O358" s="87" t="s">
        <v>2716</v>
      </c>
      <c r="P358" s="215" t="s">
        <v>1264</v>
      </c>
      <c r="Q358" s="86" t="s">
        <v>1265</v>
      </c>
    </row>
    <row r="359" spans="1:17" s="86" customFormat="1" ht="12.75">
      <c r="A359" s="124">
        <v>358</v>
      </c>
      <c r="B359" s="125" t="s">
        <v>884</v>
      </c>
      <c r="C359" s="86" t="s">
        <v>1636</v>
      </c>
      <c r="D359" s="94" t="s">
        <v>2717</v>
      </c>
      <c r="E359" s="89"/>
      <c r="G359" s="126" t="s">
        <v>989</v>
      </c>
      <c r="M359" s="86">
        <v>1</v>
      </c>
      <c r="N359" s="87" t="s">
        <v>2718</v>
      </c>
      <c r="O359" s="87" t="s">
        <v>2719</v>
      </c>
      <c r="P359" s="215" t="s">
        <v>1264</v>
      </c>
      <c r="Q359" s="86" t="s">
        <v>1265</v>
      </c>
    </row>
    <row r="360" spans="1:17" s="86" customFormat="1" ht="12.75">
      <c r="A360" s="124">
        <v>359</v>
      </c>
      <c r="B360" s="125" t="s">
        <v>884</v>
      </c>
      <c r="C360" s="86" t="s">
        <v>1636</v>
      </c>
      <c r="D360" s="94" t="s">
        <v>2720</v>
      </c>
      <c r="E360" s="89"/>
      <c r="G360" s="126" t="s">
        <v>989</v>
      </c>
      <c r="M360" s="86">
        <v>1</v>
      </c>
      <c r="N360" s="87" t="s">
        <v>2721</v>
      </c>
      <c r="O360" s="87" t="s">
        <v>2722</v>
      </c>
      <c r="P360" s="215" t="s">
        <v>1264</v>
      </c>
      <c r="Q360" s="86" t="s">
        <v>1265</v>
      </c>
    </row>
    <row r="361" spans="1:17" s="86" customFormat="1" ht="12.75">
      <c r="A361" s="124">
        <v>360</v>
      </c>
      <c r="B361" s="125" t="s">
        <v>884</v>
      </c>
      <c r="C361" s="86" t="s">
        <v>1636</v>
      </c>
      <c r="D361" s="94" t="s">
        <v>2723</v>
      </c>
      <c r="E361" s="89"/>
      <c r="G361" s="126" t="s">
        <v>989</v>
      </c>
      <c r="M361" s="86">
        <v>1</v>
      </c>
      <c r="N361" s="87" t="s">
        <v>2724</v>
      </c>
      <c r="O361" s="87" t="s">
        <v>2725</v>
      </c>
      <c r="P361" s="215" t="s">
        <v>1264</v>
      </c>
      <c r="Q361" s="86" t="s">
        <v>1265</v>
      </c>
    </row>
    <row r="362" spans="1:17" s="86" customFormat="1" ht="12.75">
      <c r="A362" s="124">
        <v>361</v>
      </c>
      <c r="B362" s="125" t="s">
        <v>884</v>
      </c>
      <c r="C362" s="86" t="s">
        <v>1636</v>
      </c>
      <c r="D362" s="94" t="s">
        <v>2726</v>
      </c>
      <c r="E362" s="89"/>
      <c r="G362" s="126" t="s">
        <v>989</v>
      </c>
      <c r="M362" s="86">
        <v>1</v>
      </c>
      <c r="N362" s="87" t="s">
        <v>2727</v>
      </c>
      <c r="O362" s="87" t="s">
        <v>2728</v>
      </c>
      <c r="P362" s="215" t="s">
        <v>1264</v>
      </c>
      <c r="Q362" s="86" t="s">
        <v>1265</v>
      </c>
    </row>
    <row r="363" spans="1:17" s="86" customFormat="1" ht="12.75">
      <c r="A363" s="124">
        <v>362</v>
      </c>
      <c r="B363" s="125" t="s">
        <v>884</v>
      </c>
      <c r="C363" s="86" t="s">
        <v>1636</v>
      </c>
      <c r="D363" s="94" t="s">
        <v>2729</v>
      </c>
      <c r="E363" s="89"/>
      <c r="G363" s="126" t="s">
        <v>989</v>
      </c>
      <c r="M363" s="86">
        <v>1</v>
      </c>
      <c r="N363" s="87" t="s">
        <v>2730</v>
      </c>
      <c r="O363" s="87" t="s">
        <v>2731</v>
      </c>
      <c r="P363" s="215" t="s">
        <v>1264</v>
      </c>
      <c r="Q363" s="86" t="s">
        <v>1265</v>
      </c>
    </row>
    <row r="364" spans="1:17" s="86" customFormat="1" ht="12.75">
      <c r="A364" s="124">
        <v>363</v>
      </c>
      <c r="B364" s="125" t="s">
        <v>884</v>
      </c>
      <c r="C364" s="86" t="s">
        <v>1636</v>
      </c>
      <c r="D364" s="94" t="s">
        <v>2732</v>
      </c>
      <c r="E364" s="89"/>
      <c r="G364" s="126" t="s">
        <v>989</v>
      </c>
      <c r="M364" s="86">
        <v>1</v>
      </c>
      <c r="N364" s="87" t="s">
        <v>2733</v>
      </c>
      <c r="O364" s="87" t="s">
        <v>2734</v>
      </c>
      <c r="P364" s="215" t="s">
        <v>1264</v>
      </c>
      <c r="Q364" s="86" t="s">
        <v>1265</v>
      </c>
    </row>
    <row r="365" spans="1:17" s="86" customFormat="1" ht="12.75">
      <c r="A365" s="124">
        <v>364</v>
      </c>
      <c r="B365" s="125" t="s">
        <v>884</v>
      </c>
      <c r="C365" s="86" t="s">
        <v>1636</v>
      </c>
      <c r="D365" s="94" t="s">
        <v>2735</v>
      </c>
      <c r="E365" s="89"/>
      <c r="G365" s="126" t="s">
        <v>989</v>
      </c>
      <c r="M365" s="86">
        <v>1</v>
      </c>
      <c r="N365" s="87" t="s">
        <v>2736</v>
      </c>
      <c r="O365" s="87" t="s">
        <v>2737</v>
      </c>
      <c r="P365" s="215" t="s">
        <v>1264</v>
      </c>
      <c r="Q365" s="86" t="s">
        <v>1265</v>
      </c>
    </row>
    <row r="366" spans="1:17" s="86" customFormat="1" ht="12.75">
      <c r="A366" s="124">
        <v>365</v>
      </c>
      <c r="B366" s="125" t="s">
        <v>884</v>
      </c>
      <c r="C366" s="86" t="s">
        <v>1636</v>
      </c>
      <c r="D366" s="94" t="s">
        <v>2738</v>
      </c>
      <c r="E366" s="89"/>
      <c r="G366" s="126" t="s">
        <v>989</v>
      </c>
      <c r="M366" s="86">
        <v>1</v>
      </c>
      <c r="N366" s="87" t="s">
        <v>2739</v>
      </c>
      <c r="O366" s="87" t="s">
        <v>2740</v>
      </c>
      <c r="P366" s="215" t="s">
        <v>1264</v>
      </c>
      <c r="Q366" s="86" t="s">
        <v>1265</v>
      </c>
    </row>
    <row r="367" spans="1:17" s="86" customFormat="1" ht="12.75">
      <c r="A367" s="124">
        <v>366</v>
      </c>
      <c r="B367" s="125" t="s">
        <v>884</v>
      </c>
      <c r="C367" s="86" t="s">
        <v>1636</v>
      </c>
      <c r="D367" s="94" t="s">
        <v>2741</v>
      </c>
      <c r="E367" s="89"/>
      <c r="G367" s="126" t="s">
        <v>989</v>
      </c>
      <c r="M367" s="86">
        <v>1</v>
      </c>
      <c r="N367" s="87" t="s">
        <v>2742</v>
      </c>
      <c r="O367" s="87" t="s">
        <v>2743</v>
      </c>
      <c r="P367" s="215" t="s">
        <v>1264</v>
      </c>
      <c r="Q367" s="86" t="s">
        <v>1265</v>
      </c>
    </row>
    <row r="368" spans="1:17" s="86" customFormat="1" ht="12.75">
      <c r="A368" s="124">
        <v>367</v>
      </c>
      <c r="B368" s="125" t="s">
        <v>884</v>
      </c>
      <c r="C368" s="86" t="s">
        <v>1636</v>
      </c>
      <c r="D368" s="94" t="s">
        <v>2744</v>
      </c>
      <c r="E368" s="89"/>
      <c r="G368" s="126" t="s">
        <v>989</v>
      </c>
      <c r="M368" s="86">
        <v>1</v>
      </c>
      <c r="N368" s="87" t="s">
        <v>2745</v>
      </c>
      <c r="O368" s="87" t="s">
        <v>2746</v>
      </c>
      <c r="P368" s="215" t="s">
        <v>1264</v>
      </c>
      <c r="Q368" s="86" t="s">
        <v>1265</v>
      </c>
    </row>
    <row r="369" spans="1:17" s="86" customFormat="1" ht="12.75">
      <c r="A369" s="124">
        <v>368</v>
      </c>
      <c r="B369" s="125" t="s">
        <v>884</v>
      </c>
      <c r="C369" s="86" t="s">
        <v>1636</v>
      </c>
      <c r="D369" s="94" t="s">
        <v>2747</v>
      </c>
      <c r="E369" s="89"/>
      <c r="G369" s="126" t="s">
        <v>989</v>
      </c>
      <c r="M369" s="86">
        <v>1</v>
      </c>
      <c r="N369" s="87" t="s">
        <v>2748</v>
      </c>
      <c r="O369" s="87" t="s">
        <v>2749</v>
      </c>
      <c r="P369" s="215" t="s">
        <v>1264</v>
      </c>
      <c r="Q369" s="86" t="s">
        <v>1265</v>
      </c>
    </row>
    <row r="370" spans="1:17" s="86" customFormat="1" ht="12.75">
      <c r="A370" s="124">
        <v>369</v>
      </c>
      <c r="B370" s="125" t="s">
        <v>884</v>
      </c>
      <c r="C370" s="86" t="s">
        <v>1636</v>
      </c>
      <c r="D370" s="94" t="s">
        <v>2750</v>
      </c>
      <c r="E370" s="89"/>
      <c r="G370" s="126" t="s">
        <v>989</v>
      </c>
      <c r="M370" s="86">
        <v>1</v>
      </c>
      <c r="N370" s="87" t="s">
        <v>2751</v>
      </c>
      <c r="O370" s="87" t="s">
        <v>2752</v>
      </c>
      <c r="P370" s="215" t="s">
        <v>1264</v>
      </c>
      <c r="Q370" s="86" t="s">
        <v>1265</v>
      </c>
    </row>
    <row r="371" spans="1:17" s="86" customFormat="1" ht="12.75">
      <c r="A371" s="124">
        <v>370</v>
      </c>
      <c r="B371" s="125" t="s">
        <v>884</v>
      </c>
      <c r="C371" s="86" t="s">
        <v>1636</v>
      </c>
      <c r="D371" s="94" t="s">
        <v>2753</v>
      </c>
      <c r="E371" s="89"/>
      <c r="G371" s="126" t="s">
        <v>989</v>
      </c>
      <c r="M371" s="86">
        <v>1</v>
      </c>
      <c r="N371" s="87" t="s">
        <v>2754</v>
      </c>
      <c r="O371" s="87" t="s">
        <v>2755</v>
      </c>
      <c r="P371" s="215" t="s">
        <v>1264</v>
      </c>
      <c r="Q371" s="86" t="s">
        <v>1265</v>
      </c>
    </row>
    <row r="372" spans="1:17" s="86" customFormat="1" ht="12.75">
      <c r="A372" s="124">
        <v>371</v>
      </c>
      <c r="B372" s="125" t="s">
        <v>884</v>
      </c>
      <c r="C372" s="86" t="s">
        <v>1636</v>
      </c>
      <c r="D372" s="94" t="s">
        <v>2756</v>
      </c>
      <c r="E372" s="89"/>
      <c r="G372" s="126" t="s">
        <v>989</v>
      </c>
      <c r="M372" s="86">
        <v>1</v>
      </c>
      <c r="N372" s="87" t="s">
        <v>2757</v>
      </c>
      <c r="O372" s="87" t="s">
        <v>2758</v>
      </c>
      <c r="P372" s="215" t="s">
        <v>1264</v>
      </c>
      <c r="Q372" s="86" t="s">
        <v>1265</v>
      </c>
    </row>
    <row r="373" spans="1:17" s="86" customFormat="1" ht="12.75">
      <c r="A373" s="124">
        <v>372</v>
      </c>
      <c r="B373" s="125" t="s">
        <v>884</v>
      </c>
      <c r="C373" s="86" t="s">
        <v>1636</v>
      </c>
      <c r="D373" s="94" t="s">
        <v>2759</v>
      </c>
      <c r="E373" s="89"/>
      <c r="G373" s="126" t="s">
        <v>989</v>
      </c>
      <c r="M373" s="86">
        <v>1</v>
      </c>
      <c r="N373" s="87" t="s">
        <v>2760</v>
      </c>
      <c r="O373" s="87" t="s">
        <v>2761</v>
      </c>
      <c r="P373" s="215" t="s">
        <v>1264</v>
      </c>
      <c r="Q373" s="86" t="s">
        <v>1265</v>
      </c>
    </row>
    <row r="374" spans="1:17" s="86" customFormat="1" ht="12.75">
      <c r="A374" s="124">
        <v>373</v>
      </c>
      <c r="B374" s="125" t="s">
        <v>884</v>
      </c>
      <c r="C374" s="86" t="s">
        <v>1636</v>
      </c>
      <c r="D374" s="94" t="s">
        <v>2762</v>
      </c>
      <c r="E374" s="89"/>
      <c r="G374" s="126" t="s">
        <v>989</v>
      </c>
      <c r="M374" s="86">
        <v>1</v>
      </c>
      <c r="N374" s="87" t="s">
        <v>2763</v>
      </c>
      <c r="O374" s="87" t="s">
        <v>2764</v>
      </c>
      <c r="P374" s="215" t="s">
        <v>1264</v>
      </c>
      <c r="Q374" s="86" t="s">
        <v>1265</v>
      </c>
    </row>
    <row r="375" spans="1:17" s="86" customFormat="1" ht="12.75">
      <c r="A375" s="124">
        <v>374</v>
      </c>
      <c r="B375" s="125" t="s">
        <v>884</v>
      </c>
      <c r="C375" s="86" t="s">
        <v>1636</v>
      </c>
      <c r="D375" s="94" t="s">
        <v>2765</v>
      </c>
      <c r="E375" s="89"/>
      <c r="G375" s="126" t="s">
        <v>989</v>
      </c>
      <c r="M375" s="86">
        <v>1</v>
      </c>
      <c r="N375" s="87" t="s">
        <v>2766</v>
      </c>
      <c r="O375" s="87" t="s">
        <v>2767</v>
      </c>
      <c r="P375" s="215" t="s">
        <v>1264</v>
      </c>
      <c r="Q375" s="86" t="s">
        <v>1265</v>
      </c>
    </row>
    <row r="376" spans="1:17" s="86" customFormat="1" ht="12.75">
      <c r="A376" s="124">
        <v>375</v>
      </c>
      <c r="B376" s="125" t="s">
        <v>884</v>
      </c>
      <c r="C376" s="86" t="s">
        <v>1636</v>
      </c>
      <c r="D376" s="94" t="s">
        <v>2768</v>
      </c>
      <c r="E376" s="89"/>
      <c r="G376" s="126" t="s">
        <v>989</v>
      </c>
      <c r="M376" s="86">
        <v>1</v>
      </c>
      <c r="N376" s="87" t="s">
        <v>2769</v>
      </c>
      <c r="O376" s="87" t="s">
        <v>2770</v>
      </c>
      <c r="P376" s="215" t="s">
        <v>1264</v>
      </c>
      <c r="Q376" s="86" t="s">
        <v>1265</v>
      </c>
    </row>
    <row r="377" spans="1:17" s="86" customFormat="1" ht="12.75">
      <c r="A377" s="124">
        <v>376</v>
      </c>
      <c r="B377" s="125" t="s">
        <v>884</v>
      </c>
      <c r="C377" s="86" t="s">
        <v>1636</v>
      </c>
      <c r="D377" s="94" t="s">
        <v>2771</v>
      </c>
      <c r="E377" s="89"/>
      <c r="G377" s="126" t="s">
        <v>989</v>
      </c>
      <c r="M377" s="86">
        <v>1</v>
      </c>
      <c r="N377" s="87" t="s">
        <v>2772</v>
      </c>
      <c r="O377" s="87" t="s">
        <v>2773</v>
      </c>
      <c r="P377" s="215" t="s">
        <v>1264</v>
      </c>
      <c r="Q377" s="86" t="s">
        <v>1265</v>
      </c>
    </row>
    <row r="378" spans="1:17" s="86" customFormat="1" ht="12.75">
      <c r="A378" s="124">
        <v>377</v>
      </c>
      <c r="B378" s="125" t="s">
        <v>884</v>
      </c>
      <c r="C378" s="86" t="s">
        <v>1636</v>
      </c>
      <c r="D378" s="86" t="s">
        <v>2774</v>
      </c>
      <c r="E378" s="89"/>
      <c r="G378" s="126" t="s">
        <v>989</v>
      </c>
      <c r="M378" s="86">
        <v>1</v>
      </c>
      <c r="N378" s="87" t="s">
        <v>2775</v>
      </c>
      <c r="O378" s="87" t="s">
        <v>2776</v>
      </c>
      <c r="P378" s="215" t="s">
        <v>1264</v>
      </c>
      <c r="Q378" s="86" t="s">
        <v>1265</v>
      </c>
    </row>
    <row r="379" spans="1:17" s="86" customFormat="1" ht="12.75">
      <c r="A379" s="124">
        <v>378</v>
      </c>
      <c r="B379" s="125" t="s">
        <v>884</v>
      </c>
      <c r="C379" s="86" t="s">
        <v>1636</v>
      </c>
      <c r="D379" s="86" t="s">
        <v>2777</v>
      </c>
      <c r="E379" s="89"/>
      <c r="G379" s="126" t="s">
        <v>989</v>
      </c>
      <c r="M379" s="86">
        <v>1</v>
      </c>
      <c r="N379" s="87" t="s">
        <v>2778</v>
      </c>
      <c r="O379" s="87" t="s">
        <v>2779</v>
      </c>
      <c r="P379" s="215" t="s">
        <v>1264</v>
      </c>
      <c r="Q379" s="86" t="s">
        <v>1265</v>
      </c>
    </row>
    <row r="380" spans="1:17" s="86" customFormat="1" ht="12.75">
      <c r="A380" s="124">
        <v>379</v>
      </c>
      <c r="B380" s="125" t="s">
        <v>884</v>
      </c>
      <c r="C380" s="86" t="s">
        <v>1636</v>
      </c>
      <c r="D380" s="86" t="s">
        <v>2780</v>
      </c>
      <c r="E380" s="89"/>
      <c r="G380" s="126" t="s">
        <v>989</v>
      </c>
      <c r="M380" s="86">
        <v>1</v>
      </c>
      <c r="N380" s="87" t="s">
        <v>2781</v>
      </c>
      <c r="O380" s="87" t="s">
        <v>2782</v>
      </c>
      <c r="P380" s="215" t="s">
        <v>1264</v>
      </c>
      <c r="Q380" s="86" t="s">
        <v>1265</v>
      </c>
    </row>
    <row r="381" spans="1:17" s="86" customFormat="1" ht="12.75">
      <c r="A381" s="124">
        <v>380</v>
      </c>
      <c r="B381" s="125" t="s">
        <v>884</v>
      </c>
      <c r="C381" s="86" t="s">
        <v>1636</v>
      </c>
      <c r="D381" s="86" t="s">
        <v>2783</v>
      </c>
      <c r="E381" s="87"/>
      <c r="G381" s="126" t="s">
        <v>989</v>
      </c>
      <c r="M381" s="86">
        <v>1</v>
      </c>
      <c r="N381" s="86" t="s">
        <v>2784</v>
      </c>
      <c r="O381" s="86" t="s">
        <v>2785</v>
      </c>
      <c r="P381" s="215" t="s">
        <v>1264</v>
      </c>
      <c r="Q381" s="86" t="s">
        <v>1265</v>
      </c>
    </row>
    <row r="382" spans="1:17" s="86" customFormat="1" ht="12.75">
      <c r="A382" s="124">
        <v>381</v>
      </c>
      <c r="B382" s="125" t="s">
        <v>884</v>
      </c>
      <c r="C382" s="86" t="s">
        <v>1636</v>
      </c>
      <c r="D382" s="86" t="s">
        <v>2786</v>
      </c>
      <c r="E382" s="87"/>
      <c r="G382" s="126" t="s">
        <v>989</v>
      </c>
      <c r="M382" s="86">
        <v>1</v>
      </c>
      <c r="N382" s="86" t="s">
        <v>2787</v>
      </c>
      <c r="O382" s="86" t="s">
        <v>2788</v>
      </c>
      <c r="P382" s="215" t="s">
        <v>1264</v>
      </c>
      <c r="Q382" s="86" t="s">
        <v>1265</v>
      </c>
    </row>
    <row r="383" spans="1:17" s="86" customFormat="1" ht="12.75">
      <c r="A383" s="124">
        <v>382</v>
      </c>
      <c r="B383" s="125" t="s">
        <v>884</v>
      </c>
      <c r="C383" s="86" t="s">
        <v>1636</v>
      </c>
      <c r="D383" s="86" t="s">
        <v>2789</v>
      </c>
      <c r="E383" s="87"/>
      <c r="G383" s="126" t="s">
        <v>989</v>
      </c>
      <c r="M383" s="86">
        <v>1</v>
      </c>
      <c r="N383" s="86" t="s">
        <v>2790</v>
      </c>
      <c r="O383" s="86" t="s">
        <v>2791</v>
      </c>
      <c r="P383" s="215" t="s">
        <v>1264</v>
      </c>
      <c r="Q383" s="86" t="s">
        <v>1265</v>
      </c>
    </row>
    <row r="384" spans="1:17" s="86" customFormat="1" ht="12.75">
      <c r="A384" s="124">
        <v>383</v>
      </c>
      <c r="B384" s="125" t="s">
        <v>884</v>
      </c>
      <c r="C384" s="86" t="s">
        <v>1636</v>
      </c>
      <c r="D384" s="86" t="s">
        <v>2792</v>
      </c>
      <c r="E384" s="87"/>
      <c r="G384" s="126" t="s">
        <v>989</v>
      </c>
      <c r="M384" s="86">
        <v>1</v>
      </c>
      <c r="N384" s="86" t="s">
        <v>2793</v>
      </c>
      <c r="O384" s="86" t="s">
        <v>2794</v>
      </c>
      <c r="P384" s="215" t="s">
        <v>1264</v>
      </c>
      <c r="Q384" s="86" t="s">
        <v>1265</v>
      </c>
    </row>
    <row r="385" spans="1:17" s="86" customFormat="1" ht="12.75">
      <c r="A385" s="124">
        <v>384</v>
      </c>
      <c r="B385" s="125" t="s">
        <v>884</v>
      </c>
      <c r="C385" s="86" t="s">
        <v>1636</v>
      </c>
      <c r="D385" s="86" t="s">
        <v>2795</v>
      </c>
      <c r="E385" s="87"/>
      <c r="G385" s="126" t="s">
        <v>989</v>
      </c>
      <c r="M385" s="86">
        <v>1</v>
      </c>
      <c r="N385" s="86" t="s">
        <v>2796</v>
      </c>
      <c r="O385" s="86" t="s">
        <v>2797</v>
      </c>
      <c r="P385" s="215" t="s">
        <v>1264</v>
      </c>
      <c r="Q385" s="86" t="s">
        <v>1265</v>
      </c>
    </row>
    <row r="386" spans="1:17" s="86" customFormat="1" ht="12.75">
      <c r="A386" s="124">
        <v>385</v>
      </c>
      <c r="B386" s="125" t="s">
        <v>884</v>
      </c>
      <c r="C386" s="86" t="s">
        <v>1636</v>
      </c>
      <c r="D386" s="86" t="s">
        <v>2798</v>
      </c>
      <c r="E386" s="87"/>
      <c r="G386" s="126" t="s">
        <v>989</v>
      </c>
      <c r="M386" s="86">
        <v>1</v>
      </c>
      <c r="N386" s="86" t="s">
        <v>2799</v>
      </c>
      <c r="O386" s="86" t="s">
        <v>2800</v>
      </c>
      <c r="P386" s="215" t="s">
        <v>1264</v>
      </c>
      <c r="Q386" s="86" t="s">
        <v>1265</v>
      </c>
    </row>
    <row r="387" spans="1:17" s="86" customFormat="1" ht="12.75">
      <c r="A387" s="124">
        <v>386</v>
      </c>
      <c r="B387" s="125" t="s">
        <v>884</v>
      </c>
      <c r="C387" s="86" t="s">
        <v>1636</v>
      </c>
      <c r="D387" s="86" t="s">
        <v>2801</v>
      </c>
      <c r="E387" s="87"/>
      <c r="G387" s="126" t="s">
        <v>989</v>
      </c>
      <c r="M387" s="86">
        <v>1</v>
      </c>
      <c r="N387" s="86" t="s">
        <v>2802</v>
      </c>
      <c r="O387" s="86" t="s">
        <v>2803</v>
      </c>
      <c r="P387" s="215" t="s">
        <v>1264</v>
      </c>
      <c r="Q387" s="86" t="s">
        <v>1265</v>
      </c>
    </row>
    <row r="388" spans="1:17" s="86" customFormat="1" ht="12.75">
      <c r="A388" s="124">
        <v>387</v>
      </c>
      <c r="B388" s="125" t="s">
        <v>884</v>
      </c>
      <c r="C388" s="86" t="s">
        <v>1636</v>
      </c>
      <c r="D388" s="86" t="s">
        <v>2804</v>
      </c>
      <c r="E388" s="87"/>
      <c r="G388" s="126" t="s">
        <v>989</v>
      </c>
      <c r="M388" s="86">
        <v>1</v>
      </c>
      <c r="N388" s="86" t="s">
        <v>2805</v>
      </c>
      <c r="O388" s="86" t="s">
        <v>2806</v>
      </c>
      <c r="P388" s="215" t="s">
        <v>1264</v>
      </c>
      <c r="Q388" s="86" t="s">
        <v>1265</v>
      </c>
    </row>
    <row r="389" spans="1:17" s="86" customFormat="1" ht="12.75">
      <c r="A389" s="124">
        <v>388</v>
      </c>
      <c r="B389" s="125" t="s">
        <v>884</v>
      </c>
      <c r="C389" s="86" t="s">
        <v>1636</v>
      </c>
      <c r="D389" s="86" t="s">
        <v>2807</v>
      </c>
      <c r="E389" s="87"/>
      <c r="G389" s="126" t="s">
        <v>989</v>
      </c>
      <c r="M389" s="86">
        <v>1</v>
      </c>
      <c r="N389" s="86" t="s">
        <v>2808</v>
      </c>
      <c r="O389" s="86" t="s">
        <v>2809</v>
      </c>
      <c r="P389" s="215" t="s">
        <v>1264</v>
      </c>
      <c r="Q389" s="86" t="s">
        <v>1265</v>
      </c>
    </row>
    <row r="390" spans="1:17" s="86" customFormat="1" ht="12.75">
      <c r="A390" s="124">
        <v>389</v>
      </c>
      <c r="B390" s="125" t="s">
        <v>884</v>
      </c>
      <c r="C390" s="86" t="s">
        <v>1636</v>
      </c>
      <c r="D390" s="86" t="s">
        <v>2810</v>
      </c>
      <c r="E390" s="87"/>
      <c r="G390" s="126" t="s">
        <v>989</v>
      </c>
      <c r="M390" s="86">
        <v>1</v>
      </c>
      <c r="N390" s="86" t="s">
        <v>2811</v>
      </c>
      <c r="O390" s="86" t="s">
        <v>2812</v>
      </c>
      <c r="P390" s="215" t="s">
        <v>1264</v>
      </c>
      <c r="Q390" s="86" t="s">
        <v>1265</v>
      </c>
    </row>
    <row r="391" spans="1:17" s="86" customFormat="1" ht="12.75">
      <c r="A391" s="124">
        <v>390</v>
      </c>
      <c r="B391" s="125" t="s">
        <v>884</v>
      </c>
      <c r="C391" s="86" t="s">
        <v>1636</v>
      </c>
      <c r="D391" s="86" t="s">
        <v>2813</v>
      </c>
      <c r="E391" s="87"/>
      <c r="G391" s="126" t="s">
        <v>989</v>
      </c>
      <c r="M391" s="86">
        <v>1</v>
      </c>
      <c r="N391" s="86" t="s">
        <v>2814</v>
      </c>
      <c r="O391" s="86" t="s">
        <v>2815</v>
      </c>
      <c r="P391" s="215" t="s">
        <v>1264</v>
      </c>
      <c r="Q391" s="86" t="s">
        <v>1265</v>
      </c>
    </row>
    <row r="392" spans="1:17" s="86" customFormat="1" ht="12.75">
      <c r="A392" s="124">
        <v>391</v>
      </c>
      <c r="B392" s="125" t="s">
        <v>884</v>
      </c>
      <c r="C392" s="86" t="s">
        <v>1636</v>
      </c>
      <c r="D392" s="86" t="s">
        <v>2816</v>
      </c>
      <c r="E392" s="87"/>
      <c r="G392" s="126" t="s">
        <v>989</v>
      </c>
      <c r="M392" s="86">
        <v>1</v>
      </c>
      <c r="N392" s="86" t="s">
        <v>2817</v>
      </c>
      <c r="O392" s="86" t="s">
        <v>2818</v>
      </c>
      <c r="P392" s="215" t="s">
        <v>1264</v>
      </c>
      <c r="Q392" s="86" t="s">
        <v>1265</v>
      </c>
    </row>
    <row r="393" spans="1:17" s="86" customFormat="1" ht="12.75">
      <c r="A393" s="124">
        <v>392</v>
      </c>
      <c r="B393" s="125" t="s">
        <v>884</v>
      </c>
      <c r="C393" s="86" t="s">
        <v>1636</v>
      </c>
      <c r="D393" s="86" t="s">
        <v>2819</v>
      </c>
      <c r="E393" s="87"/>
      <c r="G393" s="126" t="s">
        <v>989</v>
      </c>
      <c r="M393" s="86">
        <v>1</v>
      </c>
      <c r="N393" s="86" t="s">
        <v>2820</v>
      </c>
      <c r="O393" s="86" t="s">
        <v>2821</v>
      </c>
      <c r="P393" s="215" t="s">
        <v>1264</v>
      </c>
      <c r="Q393" s="86" t="s">
        <v>1265</v>
      </c>
    </row>
    <row r="394" spans="1:17" s="86" customFormat="1" ht="12.75">
      <c r="A394" s="124">
        <v>393</v>
      </c>
      <c r="B394" s="125" t="s">
        <v>884</v>
      </c>
      <c r="C394" s="86" t="s">
        <v>1636</v>
      </c>
      <c r="D394" s="86" t="s">
        <v>2822</v>
      </c>
      <c r="E394" s="87"/>
      <c r="G394" s="126" t="s">
        <v>989</v>
      </c>
      <c r="M394" s="86">
        <v>1</v>
      </c>
      <c r="N394" s="86" t="s">
        <v>2823</v>
      </c>
      <c r="O394" s="86" t="s">
        <v>2824</v>
      </c>
      <c r="P394" s="215" t="s">
        <v>1264</v>
      </c>
      <c r="Q394" s="86" t="s">
        <v>1265</v>
      </c>
    </row>
    <row r="395" spans="1:17" s="86" customFormat="1" ht="12.75">
      <c r="A395" s="124">
        <v>394</v>
      </c>
      <c r="B395" s="125" t="s">
        <v>884</v>
      </c>
      <c r="C395" s="86" t="s">
        <v>1636</v>
      </c>
      <c r="D395" s="86" t="s">
        <v>2825</v>
      </c>
      <c r="E395" s="87"/>
      <c r="G395" s="126" t="s">
        <v>989</v>
      </c>
      <c r="M395" s="86">
        <v>1</v>
      </c>
      <c r="N395" s="86" t="s">
        <v>2826</v>
      </c>
      <c r="O395" s="86" t="s">
        <v>2827</v>
      </c>
      <c r="P395" s="215" t="s">
        <v>1264</v>
      </c>
      <c r="Q395" s="86" t="s">
        <v>1265</v>
      </c>
    </row>
    <row r="396" spans="1:17" s="86" customFormat="1" ht="12.75">
      <c r="A396" s="124">
        <v>395</v>
      </c>
      <c r="B396" s="125" t="s">
        <v>884</v>
      </c>
      <c r="C396" s="86" t="s">
        <v>1636</v>
      </c>
      <c r="D396" s="86" t="s">
        <v>2828</v>
      </c>
      <c r="E396" s="87"/>
      <c r="G396" s="126" t="s">
        <v>989</v>
      </c>
      <c r="M396" s="86">
        <v>1</v>
      </c>
      <c r="N396" s="86" t="s">
        <v>2829</v>
      </c>
      <c r="O396" s="86" t="s">
        <v>2830</v>
      </c>
      <c r="P396" s="215" t="s">
        <v>1264</v>
      </c>
      <c r="Q396" s="86" t="s">
        <v>1265</v>
      </c>
    </row>
    <row r="397" spans="1:17" s="86" customFormat="1" ht="12.75">
      <c r="A397" s="124">
        <v>396</v>
      </c>
      <c r="B397" s="125" t="s">
        <v>884</v>
      </c>
      <c r="C397" s="86" t="s">
        <v>1636</v>
      </c>
      <c r="D397" s="86" t="s">
        <v>2831</v>
      </c>
      <c r="E397" s="87"/>
      <c r="G397" s="126" t="s">
        <v>989</v>
      </c>
      <c r="M397" s="86">
        <v>1</v>
      </c>
      <c r="N397" s="86" t="s">
        <v>2832</v>
      </c>
      <c r="O397" s="86" t="s">
        <v>2833</v>
      </c>
      <c r="P397" s="215" t="s">
        <v>1264</v>
      </c>
      <c r="Q397" s="86" t="s">
        <v>1265</v>
      </c>
    </row>
    <row r="398" spans="1:17" s="86" customFormat="1" ht="12.75">
      <c r="A398" s="124">
        <v>397</v>
      </c>
      <c r="B398" s="125" t="s">
        <v>884</v>
      </c>
      <c r="C398" s="86" t="s">
        <v>1636</v>
      </c>
      <c r="D398" s="86" t="s">
        <v>2834</v>
      </c>
      <c r="E398" s="87"/>
      <c r="G398" s="126" t="s">
        <v>989</v>
      </c>
      <c r="M398" s="86">
        <v>1</v>
      </c>
      <c r="N398" s="86" t="s">
        <v>2835</v>
      </c>
      <c r="O398" s="86" t="s">
        <v>2836</v>
      </c>
      <c r="P398" s="215" t="s">
        <v>1264</v>
      </c>
      <c r="Q398" s="86" t="s">
        <v>1265</v>
      </c>
    </row>
    <row r="399" spans="1:17" s="86" customFormat="1" ht="12.75">
      <c r="A399" s="124">
        <v>398</v>
      </c>
      <c r="B399" s="125" t="s">
        <v>884</v>
      </c>
      <c r="C399" s="86" t="s">
        <v>1636</v>
      </c>
      <c r="D399" s="86" t="s">
        <v>2837</v>
      </c>
      <c r="E399" s="87"/>
      <c r="G399" s="126" t="s">
        <v>989</v>
      </c>
      <c r="M399" s="86">
        <v>1</v>
      </c>
      <c r="N399" s="86" t="s">
        <v>2838</v>
      </c>
      <c r="O399" s="86" t="s">
        <v>2839</v>
      </c>
      <c r="P399" s="215" t="s">
        <v>1264</v>
      </c>
      <c r="Q399" s="86" t="s">
        <v>1265</v>
      </c>
    </row>
    <row r="400" spans="1:17" s="86" customFormat="1" ht="12.75">
      <c r="A400" s="124">
        <v>399</v>
      </c>
      <c r="B400" s="125" t="s">
        <v>884</v>
      </c>
      <c r="C400" s="86" t="s">
        <v>1636</v>
      </c>
      <c r="D400" s="86" t="s">
        <v>2840</v>
      </c>
      <c r="E400" s="87"/>
      <c r="G400" s="126" t="s">
        <v>989</v>
      </c>
      <c r="M400" s="86">
        <v>1</v>
      </c>
      <c r="N400" s="86" t="s">
        <v>2841</v>
      </c>
      <c r="O400" s="86" t="s">
        <v>2842</v>
      </c>
      <c r="P400" s="215" t="s">
        <v>1264</v>
      </c>
      <c r="Q400" s="86" t="s">
        <v>1265</v>
      </c>
    </row>
    <row r="401" spans="1:17" s="86" customFormat="1" ht="12.75">
      <c r="A401" s="124">
        <v>400</v>
      </c>
      <c r="B401" s="125" t="s">
        <v>884</v>
      </c>
      <c r="C401" s="86" t="s">
        <v>1636</v>
      </c>
      <c r="D401" s="86" t="s">
        <v>2843</v>
      </c>
      <c r="E401" s="87"/>
      <c r="G401" s="126" t="s">
        <v>989</v>
      </c>
      <c r="M401" s="86">
        <v>1</v>
      </c>
      <c r="N401" s="86" t="s">
        <v>2844</v>
      </c>
      <c r="O401" s="86" t="s">
        <v>2845</v>
      </c>
      <c r="P401" s="215" t="s">
        <v>1264</v>
      </c>
      <c r="Q401" s="86" t="s">
        <v>1265</v>
      </c>
    </row>
    <row r="402" spans="1:17" s="86" customFormat="1" ht="12.75">
      <c r="A402" s="124">
        <v>401</v>
      </c>
      <c r="B402" s="125" t="s">
        <v>884</v>
      </c>
      <c r="C402" s="86" t="s">
        <v>1636</v>
      </c>
      <c r="D402" s="86" t="s">
        <v>2846</v>
      </c>
      <c r="E402" s="87"/>
      <c r="G402" s="126" t="s">
        <v>989</v>
      </c>
      <c r="M402" s="86">
        <v>1</v>
      </c>
      <c r="N402" s="86" t="s">
        <v>2847</v>
      </c>
      <c r="O402" s="86" t="s">
        <v>2848</v>
      </c>
      <c r="P402" s="215" t="s">
        <v>1264</v>
      </c>
      <c r="Q402" s="86" t="s">
        <v>1265</v>
      </c>
    </row>
    <row r="403" spans="1:17" s="86" customFormat="1" ht="12.75">
      <c r="A403" s="124">
        <v>402</v>
      </c>
      <c r="B403" s="125" t="s">
        <v>884</v>
      </c>
      <c r="C403" s="86" t="s">
        <v>1636</v>
      </c>
      <c r="D403" s="86" t="s">
        <v>2849</v>
      </c>
      <c r="E403" s="87"/>
      <c r="G403" s="126" t="s">
        <v>989</v>
      </c>
      <c r="M403" s="86">
        <v>1</v>
      </c>
      <c r="N403" s="86" t="s">
        <v>2850</v>
      </c>
      <c r="O403" s="86" t="s">
        <v>2851</v>
      </c>
      <c r="P403" s="215" t="s">
        <v>1264</v>
      </c>
      <c r="Q403" s="86" t="s">
        <v>1265</v>
      </c>
    </row>
    <row r="404" spans="1:17" s="86" customFormat="1" ht="12.75">
      <c r="A404" s="124">
        <v>403</v>
      </c>
      <c r="B404" s="125" t="s">
        <v>884</v>
      </c>
      <c r="C404" s="86" t="s">
        <v>1636</v>
      </c>
      <c r="D404" s="86" t="s">
        <v>2852</v>
      </c>
      <c r="E404" s="87"/>
      <c r="G404" s="126" t="s">
        <v>989</v>
      </c>
      <c r="M404" s="86">
        <v>1</v>
      </c>
      <c r="N404" s="86" t="s">
        <v>2853</v>
      </c>
      <c r="O404" s="86" t="s">
        <v>2854</v>
      </c>
      <c r="P404" s="215" t="s">
        <v>1264</v>
      </c>
      <c r="Q404" s="86" t="s">
        <v>1265</v>
      </c>
    </row>
    <row r="405" spans="1:17" s="86" customFormat="1" ht="12.75">
      <c r="A405" s="124">
        <v>404</v>
      </c>
      <c r="B405" s="125" t="s">
        <v>884</v>
      </c>
      <c r="C405" s="86" t="s">
        <v>1636</v>
      </c>
      <c r="D405" s="86" t="s">
        <v>2855</v>
      </c>
      <c r="E405" s="87"/>
      <c r="G405" s="126" t="s">
        <v>989</v>
      </c>
      <c r="M405" s="86">
        <v>1</v>
      </c>
      <c r="N405" s="86" t="s">
        <v>2856</v>
      </c>
      <c r="O405" s="86" t="s">
        <v>2857</v>
      </c>
      <c r="P405" s="215" t="s">
        <v>1264</v>
      </c>
      <c r="Q405" s="86" t="s">
        <v>1265</v>
      </c>
    </row>
    <row r="406" spans="1:17" s="86" customFormat="1" ht="12.75">
      <c r="A406" s="124">
        <v>405</v>
      </c>
      <c r="B406" s="125" t="s">
        <v>884</v>
      </c>
      <c r="C406" s="86" t="s">
        <v>1636</v>
      </c>
      <c r="D406" s="86" t="s">
        <v>2858</v>
      </c>
      <c r="E406" s="87"/>
      <c r="G406" s="126" t="s">
        <v>989</v>
      </c>
      <c r="M406" s="86">
        <v>1</v>
      </c>
      <c r="N406" s="86" t="s">
        <v>2859</v>
      </c>
      <c r="O406" s="86" t="s">
        <v>2860</v>
      </c>
      <c r="P406" s="215" t="s">
        <v>1264</v>
      </c>
      <c r="Q406" s="86" t="s">
        <v>1265</v>
      </c>
    </row>
    <row r="407" spans="1:17" s="86" customFormat="1" ht="12.75">
      <c r="A407" s="124">
        <v>406</v>
      </c>
      <c r="B407" s="125" t="s">
        <v>884</v>
      </c>
      <c r="C407" s="86" t="s">
        <v>1636</v>
      </c>
      <c r="D407" s="86" t="s">
        <v>2861</v>
      </c>
      <c r="E407" s="87"/>
      <c r="G407" s="126" t="s">
        <v>989</v>
      </c>
      <c r="M407" s="86">
        <v>1</v>
      </c>
      <c r="N407" s="86" t="s">
        <v>2862</v>
      </c>
      <c r="O407" s="86" t="s">
        <v>2863</v>
      </c>
      <c r="P407" s="215" t="s">
        <v>1264</v>
      </c>
      <c r="Q407" s="86" t="s">
        <v>1265</v>
      </c>
    </row>
    <row r="408" spans="1:17" s="86" customFormat="1" ht="12.75">
      <c r="A408" s="124">
        <v>407</v>
      </c>
      <c r="B408" s="125" t="s">
        <v>884</v>
      </c>
      <c r="C408" s="86" t="s">
        <v>1636</v>
      </c>
      <c r="D408" s="86" t="s">
        <v>2864</v>
      </c>
      <c r="E408" s="87"/>
      <c r="G408" s="126" t="s">
        <v>989</v>
      </c>
      <c r="M408" s="86">
        <v>1</v>
      </c>
      <c r="N408" s="86" t="s">
        <v>2865</v>
      </c>
      <c r="O408" s="86" t="s">
        <v>2866</v>
      </c>
      <c r="P408" s="215" t="s">
        <v>1264</v>
      </c>
      <c r="Q408" s="86" t="s">
        <v>1265</v>
      </c>
    </row>
    <row r="409" spans="1:17" s="86" customFormat="1" ht="12.75">
      <c r="A409" s="124">
        <v>408</v>
      </c>
      <c r="B409" s="125" t="s">
        <v>884</v>
      </c>
      <c r="C409" s="86" t="s">
        <v>1636</v>
      </c>
      <c r="D409" s="86" t="s">
        <v>2867</v>
      </c>
      <c r="E409" s="87"/>
      <c r="G409" s="126" t="s">
        <v>989</v>
      </c>
      <c r="M409" s="86">
        <v>1</v>
      </c>
      <c r="N409" s="86" t="s">
        <v>2868</v>
      </c>
      <c r="O409" s="86" t="s">
        <v>2869</v>
      </c>
      <c r="P409" s="215" t="s">
        <v>1264</v>
      </c>
      <c r="Q409" s="86" t="s">
        <v>1265</v>
      </c>
    </row>
    <row r="410" spans="1:17" s="86" customFormat="1" ht="12.75">
      <c r="A410" s="124">
        <v>409</v>
      </c>
      <c r="B410" s="125" t="s">
        <v>884</v>
      </c>
      <c r="C410" s="86" t="s">
        <v>1636</v>
      </c>
      <c r="D410" s="86" t="s">
        <v>2870</v>
      </c>
      <c r="E410" s="87"/>
      <c r="G410" s="126" t="s">
        <v>989</v>
      </c>
      <c r="M410" s="86">
        <v>1</v>
      </c>
      <c r="N410" s="86" t="s">
        <v>2871</v>
      </c>
      <c r="O410" s="86" t="s">
        <v>2872</v>
      </c>
      <c r="P410" s="215" t="s">
        <v>1264</v>
      </c>
      <c r="Q410" s="86" t="s">
        <v>1265</v>
      </c>
    </row>
    <row r="411" spans="1:17" s="86" customFormat="1" ht="12.75">
      <c r="A411" s="124">
        <v>410</v>
      </c>
      <c r="B411" s="125" t="s">
        <v>884</v>
      </c>
      <c r="C411" s="86" t="s">
        <v>1636</v>
      </c>
      <c r="D411" s="86" t="s">
        <v>2873</v>
      </c>
      <c r="E411" s="87"/>
      <c r="G411" s="126" t="s">
        <v>989</v>
      </c>
      <c r="M411" s="86">
        <v>1</v>
      </c>
      <c r="N411" s="86" t="s">
        <v>2874</v>
      </c>
      <c r="O411" s="86" t="s">
        <v>2875</v>
      </c>
      <c r="P411" s="215" t="s">
        <v>1264</v>
      </c>
      <c r="Q411" s="86" t="s">
        <v>1265</v>
      </c>
    </row>
    <row r="412" spans="1:17" s="86" customFormat="1" ht="12.75">
      <c r="A412" s="124">
        <v>411</v>
      </c>
      <c r="B412" s="125" t="s">
        <v>884</v>
      </c>
      <c r="C412" s="86" t="s">
        <v>1636</v>
      </c>
      <c r="D412" s="86" t="s">
        <v>2876</v>
      </c>
      <c r="E412" s="87"/>
      <c r="G412" s="126" t="s">
        <v>989</v>
      </c>
      <c r="M412" s="86">
        <v>1</v>
      </c>
      <c r="N412" s="86" t="s">
        <v>2877</v>
      </c>
      <c r="O412" s="86" t="s">
        <v>2878</v>
      </c>
      <c r="P412" s="215" t="s">
        <v>1264</v>
      </c>
      <c r="Q412" s="86" t="s">
        <v>1265</v>
      </c>
    </row>
    <row r="413" spans="1:17" s="86" customFormat="1" ht="12.75">
      <c r="A413" s="124">
        <v>412</v>
      </c>
      <c r="B413" s="125" t="s">
        <v>884</v>
      </c>
      <c r="C413" s="86" t="s">
        <v>1636</v>
      </c>
      <c r="D413" s="86" t="s">
        <v>2879</v>
      </c>
      <c r="E413" s="87"/>
      <c r="G413" s="126" t="s">
        <v>989</v>
      </c>
      <c r="M413" s="86">
        <v>1</v>
      </c>
      <c r="N413" s="86" t="s">
        <v>2880</v>
      </c>
      <c r="O413" s="86" t="s">
        <v>2881</v>
      </c>
      <c r="P413" s="215" t="s">
        <v>1264</v>
      </c>
      <c r="Q413" s="86" t="s">
        <v>1265</v>
      </c>
    </row>
    <row r="414" spans="1:17" s="86" customFormat="1" ht="12.75">
      <c r="A414" s="124">
        <v>413</v>
      </c>
      <c r="B414" s="125" t="s">
        <v>884</v>
      </c>
      <c r="C414" s="86" t="s">
        <v>1636</v>
      </c>
      <c r="D414" s="86" t="s">
        <v>2882</v>
      </c>
      <c r="E414" s="87"/>
      <c r="G414" s="126" t="s">
        <v>989</v>
      </c>
      <c r="M414" s="86">
        <v>1</v>
      </c>
      <c r="N414" s="86" t="s">
        <v>2883</v>
      </c>
      <c r="O414" s="86" t="s">
        <v>2884</v>
      </c>
      <c r="P414" s="215" t="s">
        <v>1264</v>
      </c>
      <c r="Q414" s="86" t="s">
        <v>1265</v>
      </c>
    </row>
    <row r="415" spans="1:17" s="86" customFormat="1" ht="12.75">
      <c r="A415" s="124">
        <v>414</v>
      </c>
      <c r="B415" s="125" t="s">
        <v>884</v>
      </c>
      <c r="C415" s="86" t="s">
        <v>1636</v>
      </c>
      <c r="D415" s="86" t="s">
        <v>2885</v>
      </c>
      <c r="E415" s="87"/>
      <c r="G415" s="126" t="s">
        <v>989</v>
      </c>
      <c r="M415" s="86">
        <v>1</v>
      </c>
      <c r="N415" s="86" t="s">
        <v>2886</v>
      </c>
      <c r="O415" s="86" t="s">
        <v>2887</v>
      </c>
      <c r="P415" s="215" t="s">
        <v>1264</v>
      </c>
      <c r="Q415" s="86" t="s">
        <v>1265</v>
      </c>
    </row>
    <row r="416" spans="1:17" s="86" customFormat="1" ht="12.75">
      <c r="A416" s="124">
        <v>415</v>
      </c>
      <c r="B416" s="125" t="s">
        <v>884</v>
      </c>
      <c r="C416" s="86" t="s">
        <v>1636</v>
      </c>
      <c r="D416" s="86" t="s">
        <v>2888</v>
      </c>
      <c r="E416" s="87"/>
      <c r="G416" s="126" t="s">
        <v>989</v>
      </c>
      <c r="M416" s="86">
        <v>1</v>
      </c>
      <c r="N416" s="86" t="s">
        <v>2889</v>
      </c>
      <c r="O416" s="86" t="s">
        <v>2890</v>
      </c>
      <c r="P416" s="215" t="s">
        <v>1264</v>
      </c>
      <c r="Q416" s="86" t="s">
        <v>1265</v>
      </c>
    </row>
    <row r="417" spans="1:17" s="86" customFormat="1" ht="12.75">
      <c r="A417" s="124">
        <v>416</v>
      </c>
      <c r="B417" s="125" t="s">
        <v>884</v>
      </c>
      <c r="C417" s="86" t="s">
        <v>1636</v>
      </c>
      <c r="D417" s="86" t="s">
        <v>2891</v>
      </c>
      <c r="E417" s="87"/>
      <c r="G417" s="126" t="s">
        <v>989</v>
      </c>
      <c r="M417" s="86">
        <v>1</v>
      </c>
      <c r="N417" s="86" t="s">
        <v>2892</v>
      </c>
      <c r="O417" s="86" t="s">
        <v>2893</v>
      </c>
      <c r="P417" s="215" t="s">
        <v>1264</v>
      </c>
      <c r="Q417" s="86" t="s">
        <v>1265</v>
      </c>
    </row>
    <row r="418" spans="1:17" s="86" customFormat="1" ht="12.75">
      <c r="A418" s="124">
        <v>417</v>
      </c>
      <c r="B418" s="125" t="s">
        <v>884</v>
      </c>
      <c r="C418" s="86" t="s">
        <v>1636</v>
      </c>
      <c r="D418" s="86" t="s">
        <v>2894</v>
      </c>
      <c r="E418" s="87"/>
      <c r="G418" s="126" t="s">
        <v>989</v>
      </c>
      <c r="M418" s="86">
        <v>1</v>
      </c>
      <c r="N418" s="86" t="s">
        <v>2895</v>
      </c>
      <c r="O418" s="86" t="s">
        <v>2896</v>
      </c>
      <c r="P418" s="215" t="s">
        <v>1264</v>
      </c>
      <c r="Q418" s="86" t="s">
        <v>1265</v>
      </c>
    </row>
    <row r="419" spans="1:17" s="86" customFormat="1" ht="12.75">
      <c r="A419" s="124">
        <v>418</v>
      </c>
      <c r="B419" s="125" t="s">
        <v>884</v>
      </c>
      <c r="C419" s="86" t="s">
        <v>1636</v>
      </c>
      <c r="D419" s="86" t="s">
        <v>2897</v>
      </c>
      <c r="E419" s="87"/>
      <c r="G419" s="126" t="s">
        <v>989</v>
      </c>
      <c r="M419" s="86">
        <v>1</v>
      </c>
      <c r="N419" s="86" t="s">
        <v>2898</v>
      </c>
      <c r="O419" s="86" t="s">
        <v>2899</v>
      </c>
      <c r="P419" s="215" t="s">
        <v>1264</v>
      </c>
      <c r="Q419" s="86" t="s">
        <v>1265</v>
      </c>
    </row>
    <row r="420" spans="1:17" s="86" customFormat="1" ht="12.75">
      <c r="A420" s="124">
        <v>419</v>
      </c>
      <c r="B420" s="125" t="s">
        <v>884</v>
      </c>
      <c r="C420" s="86" t="s">
        <v>1636</v>
      </c>
      <c r="D420" s="86" t="s">
        <v>2900</v>
      </c>
      <c r="E420" s="87"/>
      <c r="G420" s="126" t="s">
        <v>989</v>
      </c>
      <c r="M420" s="86">
        <v>1</v>
      </c>
      <c r="N420" s="86" t="s">
        <v>2901</v>
      </c>
      <c r="O420" s="86" t="s">
        <v>2902</v>
      </c>
      <c r="P420" s="215" t="s">
        <v>1264</v>
      </c>
      <c r="Q420" s="86" t="s">
        <v>1265</v>
      </c>
    </row>
    <row r="421" spans="1:17" s="86" customFormat="1" ht="12.75">
      <c r="A421" s="124">
        <v>420</v>
      </c>
      <c r="B421" s="125" t="s">
        <v>884</v>
      </c>
      <c r="C421" s="86" t="s">
        <v>1636</v>
      </c>
      <c r="D421" s="86" t="s">
        <v>2903</v>
      </c>
      <c r="E421" s="87"/>
      <c r="G421" s="126" t="s">
        <v>989</v>
      </c>
      <c r="M421" s="86">
        <v>1</v>
      </c>
      <c r="N421" s="86" t="s">
        <v>2904</v>
      </c>
      <c r="O421" s="86" t="s">
        <v>2905</v>
      </c>
      <c r="P421" s="215" t="s">
        <v>1264</v>
      </c>
      <c r="Q421" s="86" t="s">
        <v>1265</v>
      </c>
    </row>
    <row r="422" spans="1:17" s="86" customFormat="1" ht="12.75">
      <c r="A422" s="124">
        <v>421</v>
      </c>
      <c r="B422" s="125" t="s">
        <v>884</v>
      </c>
      <c r="C422" s="86" t="s">
        <v>1636</v>
      </c>
      <c r="D422" s="86" t="s">
        <v>2906</v>
      </c>
      <c r="E422" s="87"/>
      <c r="G422" s="126" t="s">
        <v>989</v>
      </c>
      <c r="M422" s="86">
        <v>1</v>
      </c>
      <c r="N422" s="86" t="s">
        <v>2907</v>
      </c>
      <c r="O422" s="86" t="s">
        <v>2908</v>
      </c>
      <c r="P422" s="215" t="s">
        <v>1264</v>
      </c>
      <c r="Q422" s="86" t="s">
        <v>1265</v>
      </c>
    </row>
    <row r="423" spans="1:17" s="86" customFormat="1" ht="12.75">
      <c r="A423" s="124">
        <v>422</v>
      </c>
      <c r="B423" s="125" t="s">
        <v>884</v>
      </c>
      <c r="C423" s="86" t="s">
        <v>1636</v>
      </c>
      <c r="D423" s="86" t="s">
        <v>2909</v>
      </c>
      <c r="E423" s="87"/>
      <c r="G423" s="126" t="s">
        <v>989</v>
      </c>
      <c r="M423" s="86">
        <v>1</v>
      </c>
      <c r="N423" s="86" t="s">
        <v>2910</v>
      </c>
      <c r="O423" s="86" t="s">
        <v>2911</v>
      </c>
      <c r="P423" s="215" t="s">
        <v>1264</v>
      </c>
      <c r="Q423" s="86" t="s">
        <v>1265</v>
      </c>
    </row>
    <row r="424" spans="1:17" s="86" customFormat="1" ht="12.75">
      <c r="A424" s="124">
        <v>423</v>
      </c>
      <c r="B424" s="125" t="s">
        <v>884</v>
      </c>
      <c r="C424" s="86" t="s">
        <v>1636</v>
      </c>
      <c r="D424" s="86" t="s">
        <v>2912</v>
      </c>
      <c r="E424" s="87"/>
      <c r="G424" s="126" t="s">
        <v>989</v>
      </c>
      <c r="M424" s="86">
        <v>1</v>
      </c>
      <c r="N424" s="86" t="s">
        <v>2913</v>
      </c>
      <c r="O424" s="86" t="s">
        <v>2914</v>
      </c>
      <c r="P424" s="215" t="s">
        <v>1264</v>
      </c>
      <c r="Q424" s="86" t="s">
        <v>1265</v>
      </c>
    </row>
    <row r="425" spans="1:17" s="86" customFormat="1" ht="12.75">
      <c r="A425" s="124">
        <v>424</v>
      </c>
      <c r="B425" s="125" t="s">
        <v>884</v>
      </c>
      <c r="C425" s="86" t="s">
        <v>1636</v>
      </c>
      <c r="D425" s="86" t="s">
        <v>2915</v>
      </c>
      <c r="E425" s="87"/>
      <c r="G425" s="126" t="s">
        <v>989</v>
      </c>
      <c r="M425" s="86">
        <v>1</v>
      </c>
      <c r="N425" s="86" t="s">
        <v>2916</v>
      </c>
      <c r="O425" s="86" t="s">
        <v>2917</v>
      </c>
      <c r="P425" s="215" t="s">
        <v>1264</v>
      </c>
      <c r="Q425" s="86" t="s">
        <v>1265</v>
      </c>
    </row>
    <row r="426" spans="1:17" s="86" customFormat="1" ht="12.75">
      <c r="A426" s="124">
        <v>425</v>
      </c>
      <c r="B426" s="125" t="s">
        <v>884</v>
      </c>
      <c r="C426" s="86" t="s">
        <v>1636</v>
      </c>
      <c r="D426" s="86" t="s">
        <v>2918</v>
      </c>
      <c r="E426" s="87"/>
      <c r="G426" s="126" t="s">
        <v>989</v>
      </c>
      <c r="M426" s="86">
        <v>1</v>
      </c>
      <c r="N426" s="86" t="s">
        <v>2919</v>
      </c>
      <c r="O426" s="86" t="s">
        <v>2920</v>
      </c>
      <c r="P426" s="215" t="s">
        <v>1264</v>
      </c>
      <c r="Q426" s="86" t="s">
        <v>1265</v>
      </c>
    </row>
    <row r="427" spans="1:17" s="86" customFormat="1" ht="12.75">
      <c r="A427" s="124">
        <v>426</v>
      </c>
      <c r="B427" s="125" t="s">
        <v>884</v>
      </c>
      <c r="C427" s="86" t="s">
        <v>1636</v>
      </c>
      <c r="D427" s="86" t="s">
        <v>2921</v>
      </c>
      <c r="E427" s="87"/>
      <c r="G427" s="126" t="s">
        <v>989</v>
      </c>
      <c r="M427" s="86">
        <v>1</v>
      </c>
      <c r="N427" s="86" t="s">
        <v>2922</v>
      </c>
      <c r="O427" s="86" t="s">
        <v>2923</v>
      </c>
      <c r="P427" s="215" t="s">
        <v>1264</v>
      </c>
      <c r="Q427" s="86" t="s">
        <v>1265</v>
      </c>
    </row>
    <row r="428" spans="1:17" s="86" customFormat="1" ht="12.75">
      <c r="A428" s="124">
        <v>427</v>
      </c>
      <c r="B428" s="125" t="s">
        <v>884</v>
      </c>
      <c r="C428" s="86" t="s">
        <v>1636</v>
      </c>
      <c r="D428" s="86" t="s">
        <v>2924</v>
      </c>
      <c r="E428" s="87"/>
      <c r="G428" s="126" t="s">
        <v>989</v>
      </c>
      <c r="M428" s="86">
        <v>1</v>
      </c>
      <c r="N428" s="86" t="s">
        <v>2925</v>
      </c>
      <c r="O428" s="86" t="s">
        <v>2926</v>
      </c>
      <c r="P428" s="215" t="s">
        <v>1264</v>
      </c>
      <c r="Q428" s="86" t="s">
        <v>1265</v>
      </c>
    </row>
    <row r="429" spans="1:17" s="86" customFormat="1" ht="12.75">
      <c r="A429" s="124">
        <v>428</v>
      </c>
      <c r="B429" s="125" t="s">
        <v>884</v>
      </c>
      <c r="C429" s="86" t="s">
        <v>1636</v>
      </c>
      <c r="D429" s="86" t="s">
        <v>2927</v>
      </c>
      <c r="E429" s="87"/>
      <c r="G429" s="126" t="s">
        <v>989</v>
      </c>
      <c r="M429" s="86">
        <v>1</v>
      </c>
      <c r="N429" s="86" t="s">
        <v>2928</v>
      </c>
      <c r="O429" s="86" t="s">
        <v>2929</v>
      </c>
      <c r="P429" s="215" t="s">
        <v>1264</v>
      </c>
      <c r="Q429" s="86" t="s">
        <v>1265</v>
      </c>
    </row>
    <row r="430" spans="1:17" s="86" customFormat="1" ht="12.75">
      <c r="A430" s="124">
        <v>429</v>
      </c>
      <c r="B430" s="217" t="s">
        <v>884</v>
      </c>
      <c r="C430" s="218" t="s">
        <v>1636</v>
      </c>
      <c r="D430" s="86" t="s">
        <v>2930</v>
      </c>
      <c r="G430" s="126" t="s">
        <v>989</v>
      </c>
      <c r="M430" s="86">
        <v>1</v>
      </c>
      <c r="N430" s="86" t="s">
        <v>2931</v>
      </c>
      <c r="O430" s="86" t="s">
        <v>2932</v>
      </c>
      <c r="P430" s="215" t="s">
        <v>1264</v>
      </c>
      <c r="Q430" s="86" t="s">
        <v>1265</v>
      </c>
    </row>
    <row r="431" spans="1:17" s="86" customFormat="1" ht="12.75">
      <c r="A431" s="124">
        <v>430</v>
      </c>
      <c r="B431" s="217" t="s">
        <v>884</v>
      </c>
      <c r="C431" s="218" t="s">
        <v>1636</v>
      </c>
      <c r="D431" s="86" t="s">
        <v>2933</v>
      </c>
      <c r="G431" s="126" t="s">
        <v>989</v>
      </c>
      <c r="M431" s="86">
        <v>1</v>
      </c>
      <c r="N431" s="86" t="s">
        <v>2934</v>
      </c>
      <c r="O431" s="86" t="s">
        <v>2935</v>
      </c>
      <c r="P431" s="215" t="s">
        <v>1264</v>
      </c>
      <c r="Q431" s="86" t="s">
        <v>1265</v>
      </c>
    </row>
    <row r="432" spans="1:17" s="86" customFormat="1" ht="12.75">
      <c r="A432" s="124">
        <v>431</v>
      </c>
      <c r="B432" s="217" t="s">
        <v>884</v>
      </c>
      <c r="C432" s="218" t="s">
        <v>1636</v>
      </c>
      <c r="D432" s="86" t="s">
        <v>2936</v>
      </c>
      <c r="G432" s="126" t="s">
        <v>989</v>
      </c>
      <c r="M432" s="86">
        <v>1</v>
      </c>
      <c r="N432" s="86" t="s">
        <v>2937</v>
      </c>
      <c r="O432" s="86" t="s">
        <v>2938</v>
      </c>
      <c r="P432" s="215" t="s">
        <v>1264</v>
      </c>
      <c r="Q432" s="86" t="s">
        <v>1265</v>
      </c>
    </row>
    <row r="433" spans="1:17" s="86" customFormat="1" ht="12.75">
      <c r="A433" s="124">
        <v>432</v>
      </c>
      <c r="B433" s="217" t="s">
        <v>884</v>
      </c>
      <c r="C433" s="218" t="s">
        <v>1636</v>
      </c>
      <c r="D433" s="86" t="s">
        <v>2939</v>
      </c>
      <c r="G433" s="126" t="s">
        <v>989</v>
      </c>
      <c r="M433" s="86">
        <v>1</v>
      </c>
      <c r="N433" s="86" t="s">
        <v>2940</v>
      </c>
      <c r="O433" s="86" t="s">
        <v>2941</v>
      </c>
      <c r="P433" s="215" t="s">
        <v>1264</v>
      </c>
      <c r="Q433" s="86" t="s">
        <v>1265</v>
      </c>
    </row>
    <row r="434" spans="1:17" s="86" customFormat="1" ht="12.75">
      <c r="A434" s="124">
        <v>433</v>
      </c>
      <c r="B434" s="217" t="s">
        <v>884</v>
      </c>
      <c r="C434" s="218" t="s">
        <v>1636</v>
      </c>
      <c r="D434" s="86" t="s">
        <v>2942</v>
      </c>
      <c r="G434" s="126" t="s">
        <v>989</v>
      </c>
      <c r="M434" s="86">
        <v>1</v>
      </c>
      <c r="N434" s="86" t="s">
        <v>2943</v>
      </c>
      <c r="O434" s="86" t="s">
        <v>2944</v>
      </c>
      <c r="P434" s="215" t="s">
        <v>1264</v>
      </c>
      <c r="Q434" s="86" t="s">
        <v>1265</v>
      </c>
    </row>
    <row r="435" spans="1:17" s="86" customFormat="1" ht="12.75">
      <c r="A435" s="124">
        <v>434</v>
      </c>
      <c r="B435" s="217" t="s">
        <v>884</v>
      </c>
      <c r="C435" s="218" t="s">
        <v>1636</v>
      </c>
      <c r="D435" s="86" t="s">
        <v>2945</v>
      </c>
      <c r="G435" s="126" t="s">
        <v>989</v>
      </c>
      <c r="M435" s="86">
        <v>1</v>
      </c>
      <c r="N435" s="86" t="s">
        <v>2946</v>
      </c>
      <c r="O435" s="86" t="s">
        <v>2947</v>
      </c>
      <c r="P435" s="215" t="s">
        <v>1264</v>
      </c>
      <c r="Q435" s="86" t="s">
        <v>1265</v>
      </c>
    </row>
    <row r="436" spans="1:17" s="86" customFormat="1" ht="12.75">
      <c r="A436" s="124">
        <v>435</v>
      </c>
      <c r="B436" s="217" t="s">
        <v>884</v>
      </c>
      <c r="C436" s="218" t="s">
        <v>1636</v>
      </c>
      <c r="D436" s="86" t="s">
        <v>2948</v>
      </c>
      <c r="G436" s="126" t="s">
        <v>989</v>
      </c>
      <c r="M436" s="86">
        <v>1</v>
      </c>
      <c r="N436" s="86" t="s">
        <v>2949</v>
      </c>
      <c r="O436" s="86" t="s">
        <v>2950</v>
      </c>
      <c r="P436" s="215" t="s">
        <v>1264</v>
      </c>
      <c r="Q436" s="86" t="s">
        <v>1265</v>
      </c>
    </row>
    <row r="437" spans="1:17" s="86" customFormat="1" ht="12.75">
      <c r="A437" s="124">
        <v>436</v>
      </c>
      <c r="B437" s="217" t="s">
        <v>884</v>
      </c>
      <c r="C437" s="218" t="s">
        <v>1636</v>
      </c>
      <c r="D437" s="86" t="s">
        <v>2951</v>
      </c>
      <c r="G437" s="126" t="s">
        <v>989</v>
      </c>
      <c r="M437" s="86">
        <v>1</v>
      </c>
      <c r="N437" s="86" t="s">
        <v>2952</v>
      </c>
      <c r="O437" s="86" t="s">
        <v>2953</v>
      </c>
      <c r="P437" s="215" t="s">
        <v>1264</v>
      </c>
      <c r="Q437" s="86" t="s">
        <v>1265</v>
      </c>
    </row>
    <row r="438" spans="1:17" s="86" customFormat="1" ht="12.75">
      <c r="A438" s="124">
        <v>437</v>
      </c>
      <c r="B438" s="217" t="s">
        <v>884</v>
      </c>
      <c r="C438" s="218" t="s">
        <v>1636</v>
      </c>
      <c r="D438" s="86" t="s">
        <v>2954</v>
      </c>
      <c r="G438" s="126" t="s">
        <v>989</v>
      </c>
      <c r="M438" s="86">
        <v>1</v>
      </c>
      <c r="N438" s="86" t="s">
        <v>2955</v>
      </c>
      <c r="O438" s="86" t="s">
        <v>2956</v>
      </c>
      <c r="P438" s="215" t="s">
        <v>1264</v>
      </c>
      <c r="Q438" s="86" t="s">
        <v>1265</v>
      </c>
    </row>
    <row r="439" spans="1:17" s="86" customFormat="1" ht="12.75">
      <c r="A439" s="124">
        <v>438</v>
      </c>
      <c r="B439" s="217" t="s">
        <v>884</v>
      </c>
      <c r="C439" s="218" t="s">
        <v>1636</v>
      </c>
      <c r="D439" s="86" t="s">
        <v>2957</v>
      </c>
      <c r="G439" s="126" t="s">
        <v>989</v>
      </c>
      <c r="M439" s="86">
        <v>1</v>
      </c>
      <c r="N439" s="86" t="s">
        <v>2958</v>
      </c>
      <c r="O439" s="86" t="s">
        <v>2959</v>
      </c>
      <c r="P439" s="215" t="s">
        <v>1264</v>
      </c>
      <c r="Q439" s="86" t="s">
        <v>1265</v>
      </c>
    </row>
    <row r="440" spans="1:17" s="86" customFormat="1" ht="12.75">
      <c r="A440" s="124">
        <v>439</v>
      </c>
      <c r="B440" s="217" t="s">
        <v>884</v>
      </c>
      <c r="C440" s="218" t="s">
        <v>1636</v>
      </c>
      <c r="D440" s="86" t="s">
        <v>2960</v>
      </c>
      <c r="G440" s="126" t="s">
        <v>989</v>
      </c>
      <c r="M440" s="86">
        <v>1</v>
      </c>
      <c r="N440" s="86" t="s">
        <v>2961</v>
      </c>
      <c r="O440" s="86" t="s">
        <v>2962</v>
      </c>
      <c r="P440" s="215" t="s">
        <v>1264</v>
      </c>
      <c r="Q440" s="86" t="s">
        <v>1265</v>
      </c>
    </row>
    <row r="441" spans="1:17" s="86" customFormat="1" ht="12.75">
      <c r="A441" s="124">
        <v>440</v>
      </c>
      <c r="B441" s="217" t="s">
        <v>884</v>
      </c>
      <c r="C441" s="218" t="s">
        <v>1636</v>
      </c>
      <c r="D441" s="86" t="s">
        <v>2963</v>
      </c>
      <c r="G441" s="126" t="s">
        <v>989</v>
      </c>
      <c r="M441" s="86">
        <v>1</v>
      </c>
      <c r="N441" s="86" t="s">
        <v>2964</v>
      </c>
      <c r="O441" s="86" t="s">
        <v>2965</v>
      </c>
      <c r="P441" s="215" t="s">
        <v>1264</v>
      </c>
      <c r="Q441" s="86" t="s">
        <v>1265</v>
      </c>
    </row>
    <row r="442" spans="1:17" s="86" customFormat="1" ht="12.75">
      <c r="A442" s="124">
        <v>441</v>
      </c>
      <c r="B442" s="217" t="s">
        <v>884</v>
      </c>
      <c r="C442" s="218" t="s">
        <v>1636</v>
      </c>
      <c r="D442" s="86" t="s">
        <v>2966</v>
      </c>
      <c r="G442" s="126" t="s">
        <v>989</v>
      </c>
      <c r="M442" s="86">
        <v>1</v>
      </c>
      <c r="N442" s="86" t="s">
        <v>2967</v>
      </c>
      <c r="O442" s="86" t="s">
        <v>2968</v>
      </c>
      <c r="P442" s="215" t="s">
        <v>1264</v>
      </c>
      <c r="Q442" s="86" t="s">
        <v>1265</v>
      </c>
    </row>
    <row r="443" spans="1:17" s="86" customFormat="1" ht="12.75">
      <c r="A443" s="124">
        <v>442</v>
      </c>
      <c r="B443" s="217" t="s">
        <v>884</v>
      </c>
      <c r="C443" s="218" t="s">
        <v>1636</v>
      </c>
      <c r="D443" s="86" t="s">
        <v>2969</v>
      </c>
      <c r="G443" s="126" t="s">
        <v>989</v>
      </c>
      <c r="M443" s="86">
        <v>1</v>
      </c>
      <c r="N443" s="86" t="s">
        <v>2970</v>
      </c>
      <c r="O443" s="86" t="s">
        <v>2971</v>
      </c>
      <c r="P443" s="215" t="s">
        <v>1264</v>
      </c>
      <c r="Q443" s="86" t="s">
        <v>1265</v>
      </c>
    </row>
    <row r="444" spans="1:17" s="86" customFormat="1" ht="12.75">
      <c r="A444" s="124">
        <v>443</v>
      </c>
      <c r="B444" s="217" t="s">
        <v>884</v>
      </c>
      <c r="C444" s="218" t="s">
        <v>1636</v>
      </c>
      <c r="D444" s="86" t="s">
        <v>2972</v>
      </c>
      <c r="G444" s="126" t="s">
        <v>989</v>
      </c>
      <c r="M444" s="86">
        <v>1</v>
      </c>
      <c r="N444" s="86" t="s">
        <v>2973</v>
      </c>
      <c r="O444" s="86" t="s">
        <v>2974</v>
      </c>
      <c r="P444" s="215" t="s">
        <v>1264</v>
      </c>
      <c r="Q444" s="86" t="s">
        <v>1265</v>
      </c>
    </row>
    <row r="445" spans="1:17" s="86" customFormat="1" ht="12.75">
      <c r="A445" s="124">
        <v>444</v>
      </c>
      <c r="B445" s="217" t="s">
        <v>884</v>
      </c>
      <c r="C445" s="218" t="s">
        <v>1636</v>
      </c>
      <c r="D445" s="86" t="s">
        <v>2975</v>
      </c>
      <c r="G445" s="126" t="s">
        <v>989</v>
      </c>
      <c r="M445" s="86">
        <v>1</v>
      </c>
      <c r="N445" s="86" t="s">
        <v>2976</v>
      </c>
      <c r="O445" s="86" t="s">
        <v>2977</v>
      </c>
      <c r="P445" s="215" t="s">
        <v>1264</v>
      </c>
      <c r="Q445" s="86" t="s">
        <v>1265</v>
      </c>
    </row>
    <row r="446" spans="1:17" s="86" customFormat="1" ht="12.75">
      <c r="A446" s="124">
        <v>445</v>
      </c>
      <c r="B446" s="217" t="s">
        <v>884</v>
      </c>
      <c r="C446" s="218" t="s">
        <v>1636</v>
      </c>
      <c r="D446" s="86" t="s">
        <v>2978</v>
      </c>
      <c r="G446" s="126" t="s">
        <v>989</v>
      </c>
      <c r="M446" s="86">
        <v>1</v>
      </c>
      <c r="N446" s="86" t="s">
        <v>2979</v>
      </c>
      <c r="O446" s="86" t="s">
        <v>2980</v>
      </c>
      <c r="P446" s="215" t="s">
        <v>1264</v>
      </c>
      <c r="Q446" s="86" t="s">
        <v>1265</v>
      </c>
    </row>
    <row r="447" spans="1:17" s="86" customFormat="1" ht="12.75">
      <c r="A447" s="124">
        <v>446</v>
      </c>
      <c r="B447" s="217" t="s">
        <v>884</v>
      </c>
      <c r="C447" s="218" t="s">
        <v>1636</v>
      </c>
      <c r="D447" s="86" t="s">
        <v>2981</v>
      </c>
      <c r="G447" s="126" t="s">
        <v>989</v>
      </c>
      <c r="M447" s="86">
        <v>1</v>
      </c>
      <c r="N447" s="86" t="s">
        <v>2982</v>
      </c>
      <c r="O447" s="86" t="s">
        <v>2983</v>
      </c>
      <c r="P447" s="215" t="s">
        <v>1264</v>
      </c>
      <c r="Q447" s="86" t="s">
        <v>1265</v>
      </c>
    </row>
    <row r="448" spans="1:17" s="86" customFormat="1" ht="12.75">
      <c r="A448" s="124">
        <v>447</v>
      </c>
      <c r="B448" s="217" t="s">
        <v>884</v>
      </c>
      <c r="C448" s="218" t="s">
        <v>1636</v>
      </c>
      <c r="D448" s="86" t="s">
        <v>2984</v>
      </c>
      <c r="G448" s="126" t="s">
        <v>989</v>
      </c>
      <c r="M448" s="86">
        <v>1</v>
      </c>
      <c r="N448" s="86" t="s">
        <v>2985</v>
      </c>
      <c r="O448" s="86" t="s">
        <v>2986</v>
      </c>
      <c r="P448" s="215" t="s">
        <v>1264</v>
      </c>
      <c r="Q448" s="86" t="s">
        <v>1265</v>
      </c>
    </row>
    <row r="449" spans="1:17" s="86" customFormat="1" ht="12.75">
      <c r="A449" s="124">
        <v>448</v>
      </c>
      <c r="B449" s="217" t="s">
        <v>884</v>
      </c>
      <c r="C449" s="218" t="s">
        <v>1636</v>
      </c>
      <c r="D449" s="86" t="s">
        <v>2987</v>
      </c>
      <c r="G449" s="126" t="s">
        <v>989</v>
      </c>
      <c r="M449" s="86">
        <v>1</v>
      </c>
      <c r="N449" s="86" t="s">
        <v>2988</v>
      </c>
      <c r="O449" s="86" t="s">
        <v>2989</v>
      </c>
      <c r="P449" s="215" t="s">
        <v>1264</v>
      </c>
      <c r="Q449" s="86" t="s">
        <v>1265</v>
      </c>
    </row>
    <row r="450" spans="1:17" s="86" customFormat="1" ht="12.75">
      <c r="A450" s="124">
        <v>449</v>
      </c>
      <c r="B450" s="217" t="s">
        <v>884</v>
      </c>
      <c r="C450" s="218" t="s">
        <v>1636</v>
      </c>
      <c r="D450" s="86" t="s">
        <v>2990</v>
      </c>
      <c r="G450" s="126" t="s">
        <v>989</v>
      </c>
      <c r="M450" s="86">
        <v>1</v>
      </c>
      <c r="N450" s="86" t="s">
        <v>2991</v>
      </c>
      <c r="O450" s="86" t="s">
        <v>2992</v>
      </c>
      <c r="P450" s="215" t="s">
        <v>1264</v>
      </c>
      <c r="Q450" s="86" t="s">
        <v>1265</v>
      </c>
    </row>
    <row r="451" spans="1:17" s="86" customFormat="1" ht="12.75">
      <c r="A451" s="124">
        <v>450</v>
      </c>
      <c r="B451" s="217" t="s">
        <v>884</v>
      </c>
      <c r="C451" s="218" t="s">
        <v>1636</v>
      </c>
      <c r="D451" s="86" t="s">
        <v>2993</v>
      </c>
      <c r="G451" s="126" t="s">
        <v>989</v>
      </c>
      <c r="M451" s="86">
        <v>1</v>
      </c>
      <c r="N451" s="86" t="s">
        <v>2994</v>
      </c>
      <c r="O451" s="86" t="s">
        <v>2995</v>
      </c>
      <c r="P451" s="215" t="s">
        <v>1264</v>
      </c>
      <c r="Q451" s="86" t="s">
        <v>1265</v>
      </c>
    </row>
    <row r="452" spans="1:17" s="86" customFormat="1" ht="12.75">
      <c r="A452" s="124">
        <v>451</v>
      </c>
      <c r="B452" s="217" t="s">
        <v>884</v>
      </c>
      <c r="C452" s="218" t="s">
        <v>1636</v>
      </c>
      <c r="D452" s="86" t="s">
        <v>2996</v>
      </c>
      <c r="G452" s="126" t="s">
        <v>989</v>
      </c>
      <c r="M452" s="86">
        <v>1</v>
      </c>
      <c r="N452" s="86" t="s">
        <v>2997</v>
      </c>
      <c r="O452" s="86" t="s">
        <v>2998</v>
      </c>
      <c r="P452" s="215" t="s">
        <v>1264</v>
      </c>
      <c r="Q452" s="86" t="s">
        <v>1265</v>
      </c>
    </row>
    <row r="453" spans="1:17" s="86" customFormat="1" ht="12.75">
      <c r="A453" s="124">
        <v>452</v>
      </c>
      <c r="B453" s="217" t="s">
        <v>884</v>
      </c>
      <c r="C453" s="218" t="s">
        <v>1636</v>
      </c>
      <c r="D453" s="86" t="s">
        <v>2999</v>
      </c>
      <c r="G453" s="126" t="s">
        <v>989</v>
      </c>
      <c r="M453" s="86">
        <v>1</v>
      </c>
      <c r="N453" s="86" t="s">
        <v>3000</v>
      </c>
      <c r="O453" s="86" t="s">
        <v>3001</v>
      </c>
      <c r="P453" s="215" t="s">
        <v>1264</v>
      </c>
      <c r="Q453" s="86" t="s">
        <v>1265</v>
      </c>
    </row>
    <row r="454" spans="1:17" s="86" customFormat="1" ht="12.75">
      <c r="A454" s="124">
        <v>453</v>
      </c>
      <c r="B454" s="217" t="s">
        <v>884</v>
      </c>
      <c r="C454" s="218" t="s">
        <v>1636</v>
      </c>
      <c r="D454" s="86" t="s">
        <v>3002</v>
      </c>
      <c r="G454" s="126" t="s">
        <v>989</v>
      </c>
      <c r="M454" s="86">
        <v>1</v>
      </c>
      <c r="N454" s="86" t="s">
        <v>3003</v>
      </c>
      <c r="O454" s="86" t="s">
        <v>3004</v>
      </c>
      <c r="P454" s="215" t="s">
        <v>1264</v>
      </c>
      <c r="Q454" s="86" t="s">
        <v>1265</v>
      </c>
    </row>
    <row r="455" spans="1:17" s="86" customFormat="1" ht="12.75">
      <c r="A455" s="124">
        <v>454</v>
      </c>
      <c r="B455" s="217" t="s">
        <v>884</v>
      </c>
      <c r="C455" s="218" t="s">
        <v>1636</v>
      </c>
      <c r="D455" s="86" t="s">
        <v>3005</v>
      </c>
      <c r="G455" s="126" t="s">
        <v>989</v>
      </c>
      <c r="M455" s="86">
        <v>1</v>
      </c>
      <c r="N455" s="86" t="s">
        <v>3006</v>
      </c>
      <c r="O455" s="86" t="s">
        <v>3007</v>
      </c>
      <c r="P455" s="215" t="s">
        <v>1264</v>
      </c>
      <c r="Q455" s="86" t="s">
        <v>1265</v>
      </c>
    </row>
    <row r="456" spans="1:17" s="86" customFormat="1" ht="12.75">
      <c r="A456" s="124">
        <v>455</v>
      </c>
      <c r="B456" s="217" t="s">
        <v>884</v>
      </c>
      <c r="C456" s="218" t="s">
        <v>1636</v>
      </c>
      <c r="D456" s="86" t="s">
        <v>3008</v>
      </c>
      <c r="G456" s="126" t="s">
        <v>989</v>
      </c>
      <c r="M456" s="86">
        <v>1</v>
      </c>
      <c r="N456" s="86" t="s">
        <v>3009</v>
      </c>
      <c r="O456" s="86" t="s">
        <v>3010</v>
      </c>
      <c r="P456" s="215" t="s">
        <v>1264</v>
      </c>
      <c r="Q456" s="86" t="s">
        <v>1265</v>
      </c>
    </row>
    <row r="457" spans="1:17" s="86" customFormat="1" ht="12.75">
      <c r="A457" s="124">
        <v>456</v>
      </c>
      <c r="B457" s="217" t="s">
        <v>884</v>
      </c>
      <c r="C457" s="218" t="s">
        <v>1636</v>
      </c>
      <c r="D457" s="86" t="s">
        <v>3011</v>
      </c>
      <c r="G457" s="126" t="s">
        <v>989</v>
      </c>
      <c r="M457" s="86">
        <v>1</v>
      </c>
      <c r="N457" s="86" t="s">
        <v>3012</v>
      </c>
      <c r="O457" s="86" t="s">
        <v>3013</v>
      </c>
      <c r="P457" s="215" t="s">
        <v>1264</v>
      </c>
      <c r="Q457" s="86" t="s">
        <v>1265</v>
      </c>
    </row>
    <row r="458" spans="1:17" s="86" customFormat="1" ht="12.75">
      <c r="A458" s="124">
        <v>457</v>
      </c>
      <c r="B458" s="217" t="s">
        <v>884</v>
      </c>
      <c r="C458" s="218" t="s">
        <v>1636</v>
      </c>
      <c r="D458" s="86" t="s">
        <v>3014</v>
      </c>
      <c r="G458" s="126" t="s">
        <v>989</v>
      </c>
      <c r="M458" s="86">
        <v>1</v>
      </c>
      <c r="N458" s="86" t="s">
        <v>3015</v>
      </c>
      <c r="O458" s="86" t="s">
        <v>3016</v>
      </c>
      <c r="P458" s="215" t="s">
        <v>1264</v>
      </c>
      <c r="Q458" s="86" t="s">
        <v>1265</v>
      </c>
    </row>
    <row r="459" spans="1:17" s="86" customFormat="1" ht="12.75">
      <c r="A459" s="124">
        <v>458</v>
      </c>
      <c r="B459" s="217" t="s">
        <v>884</v>
      </c>
      <c r="C459" s="218" t="s">
        <v>1636</v>
      </c>
      <c r="D459" s="86" t="s">
        <v>3017</v>
      </c>
      <c r="G459" s="126" t="s">
        <v>989</v>
      </c>
      <c r="M459" s="86">
        <v>1</v>
      </c>
      <c r="N459" s="86" t="s">
        <v>3018</v>
      </c>
      <c r="O459" s="86" t="s">
        <v>3019</v>
      </c>
      <c r="P459" s="215" t="s">
        <v>1264</v>
      </c>
      <c r="Q459" s="86" t="s">
        <v>1265</v>
      </c>
    </row>
    <row r="460" spans="1:17" s="86" customFormat="1" ht="12.75">
      <c r="A460" s="124">
        <v>459</v>
      </c>
      <c r="B460" s="217" t="s">
        <v>884</v>
      </c>
      <c r="C460" s="218" t="s">
        <v>1636</v>
      </c>
      <c r="D460" s="86" t="s">
        <v>3020</v>
      </c>
      <c r="G460" s="126" t="s">
        <v>989</v>
      </c>
      <c r="M460" s="86">
        <v>1</v>
      </c>
      <c r="N460" s="86" t="s">
        <v>3021</v>
      </c>
      <c r="O460" s="86" t="s">
        <v>3022</v>
      </c>
      <c r="P460" s="215" t="s">
        <v>1264</v>
      </c>
      <c r="Q460" s="86" t="s">
        <v>1265</v>
      </c>
    </row>
    <row r="461" spans="1:17" s="86" customFormat="1" ht="12.75">
      <c r="A461" s="124">
        <v>460</v>
      </c>
      <c r="B461" s="217" t="s">
        <v>884</v>
      </c>
      <c r="C461" s="218" t="s">
        <v>1636</v>
      </c>
      <c r="D461" s="86" t="s">
        <v>3023</v>
      </c>
      <c r="G461" s="126" t="s">
        <v>989</v>
      </c>
      <c r="M461" s="86">
        <v>1</v>
      </c>
      <c r="N461" s="86" t="s">
        <v>3024</v>
      </c>
      <c r="O461" s="86" t="s">
        <v>3025</v>
      </c>
      <c r="P461" s="215" t="s">
        <v>1264</v>
      </c>
      <c r="Q461" s="86" t="s">
        <v>1265</v>
      </c>
    </row>
    <row r="462" spans="1:17" s="86" customFormat="1" ht="12.75">
      <c r="A462" s="124">
        <v>461</v>
      </c>
      <c r="B462" s="217" t="s">
        <v>884</v>
      </c>
      <c r="C462" s="218" t="s">
        <v>1636</v>
      </c>
      <c r="D462" s="86" t="s">
        <v>3026</v>
      </c>
      <c r="G462" s="126" t="s">
        <v>989</v>
      </c>
      <c r="M462" s="86">
        <v>1</v>
      </c>
      <c r="N462" s="86" t="s">
        <v>3027</v>
      </c>
      <c r="O462" s="86" t="s">
        <v>3028</v>
      </c>
      <c r="P462" s="215" t="s">
        <v>1264</v>
      </c>
      <c r="Q462" s="86" t="s">
        <v>1265</v>
      </c>
    </row>
    <row r="463" spans="1:17" s="86" customFormat="1" ht="12.75">
      <c r="A463" s="124">
        <v>462</v>
      </c>
      <c r="B463" s="217" t="s">
        <v>884</v>
      </c>
      <c r="C463" s="218" t="s">
        <v>1636</v>
      </c>
      <c r="D463" s="86" t="s">
        <v>3029</v>
      </c>
      <c r="G463" s="126" t="s">
        <v>989</v>
      </c>
      <c r="M463" s="86">
        <v>1</v>
      </c>
      <c r="N463" s="86" t="s">
        <v>3030</v>
      </c>
      <c r="O463" s="86" t="s">
        <v>3031</v>
      </c>
      <c r="P463" s="215" t="s">
        <v>1264</v>
      </c>
      <c r="Q463" s="86" t="s">
        <v>1265</v>
      </c>
    </row>
    <row r="464" spans="1:17" s="86" customFormat="1" ht="12.75">
      <c r="A464" s="124">
        <v>463</v>
      </c>
      <c r="B464" s="217" t="s">
        <v>884</v>
      </c>
      <c r="C464" s="218" t="s">
        <v>1636</v>
      </c>
      <c r="D464" s="86" t="s">
        <v>3032</v>
      </c>
      <c r="G464" s="126" t="s">
        <v>989</v>
      </c>
      <c r="M464" s="86">
        <v>1</v>
      </c>
      <c r="N464" s="86" t="s">
        <v>3033</v>
      </c>
      <c r="O464" s="86" t="s">
        <v>3034</v>
      </c>
      <c r="P464" s="215" t="s">
        <v>1264</v>
      </c>
      <c r="Q464" s="86" t="s">
        <v>1265</v>
      </c>
    </row>
    <row r="465" spans="1:17" s="86" customFormat="1" ht="12.75">
      <c r="A465" s="124">
        <v>464</v>
      </c>
      <c r="B465" s="217" t="s">
        <v>884</v>
      </c>
      <c r="C465" s="218" t="s">
        <v>1636</v>
      </c>
      <c r="D465" s="86" t="s">
        <v>3035</v>
      </c>
      <c r="G465" s="126" t="s">
        <v>989</v>
      </c>
      <c r="M465" s="86">
        <v>1</v>
      </c>
      <c r="N465" s="86" t="s">
        <v>3036</v>
      </c>
      <c r="O465" s="86" t="s">
        <v>3037</v>
      </c>
      <c r="P465" s="215" t="s">
        <v>1264</v>
      </c>
      <c r="Q465" s="86" t="s">
        <v>1265</v>
      </c>
    </row>
    <row r="466" spans="1:17" s="86" customFormat="1" ht="12.75">
      <c r="A466" s="124">
        <v>465</v>
      </c>
      <c r="B466" s="217" t="s">
        <v>884</v>
      </c>
      <c r="C466" s="218" t="s">
        <v>1636</v>
      </c>
      <c r="D466" s="86" t="s">
        <v>3038</v>
      </c>
      <c r="G466" s="126" t="s">
        <v>989</v>
      </c>
      <c r="M466" s="86">
        <v>1</v>
      </c>
      <c r="N466" s="86" t="s">
        <v>3039</v>
      </c>
      <c r="O466" s="86" t="s">
        <v>3040</v>
      </c>
      <c r="P466" s="215" t="s">
        <v>1264</v>
      </c>
      <c r="Q466" s="86" t="s">
        <v>1265</v>
      </c>
    </row>
    <row r="467" spans="1:17" s="86" customFormat="1" ht="12.75">
      <c r="A467" s="124">
        <v>466</v>
      </c>
      <c r="B467" s="217" t="s">
        <v>884</v>
      </c>
      <c r="C467" s="218" t="s">
        <v>1636</v>
      </c>
      <c r="D467" s="86" t="s">
        <v>3041</v>
      </c>
      <c r="G467" s="126" t="s">
        <v>989</v>
      </c>
      <c r="M467" s="86">
        <v>1</v>
      </c>
      <c r="N467" s="86" t="s">
        <v>3042</v>
      </c>
      <c r="O467" s="86" t="s">
        <v>3043</v>
      </c>
      <c r="P467" s="215" t="s">
        <v>1264</v>
      </c>
      <c r="Q467" s="86" t="s">
        <v>1265</v>
      </c>
    </row>
    <row r="468" spans="1:17" s="86" customFormat="1" ht="12.75">
      <c r="A468" s="124">
        <v>467</v>
      </c>
      <c r="B468" s="217" t="s">
        <v>884</v>
      </c>
      <c r="C468" s="218" t="s">
        <v>1636</v>
      </c>
      <c r="D468" s="86" t="s">
        <v>3044</v>
      </c>
      <c r="G468" s="126" t="s">
        <v>989</v>
      </c>
      <c r="M468" s="86">
        <v>1</v>
      </c>
      <c r="N468" s="86" t="s">
        <v>3045</v>
      </c>
      <c r="O468" s="86" t="s">
        <v>3046</v>
      </c>
      <c r="P468" s="215" t="s">
        <v>1264</v>
      </c>
      <c r="Q468" s="86" t="s">
        <v>1265</v>
      </c>
    </row>
    <row r="469" spans="1:17" s="86" customFormat="1" ht="12.75">
      <c r="A469" s="124">
        <v>468</v>
      </c>
      <c r="B469" s="217" t="s">
        <v>884</v>
      </c>
      <c r="C469" s="218" t="s">
        <v>1636</v>
      </c>
      <c r="D469" s="86" t="s">
        <v>3047</v>
      </c>
      <c r="G469" s="126" t="s">
        <v>989</v>
      </c>
      <c r="M469" s="86">
        <v>1</v>
      </c>
      <c r="N469" s="86" t="s">
        <v>3048</v>
      </c>
      <c r="O469" s="86" t="s">
        <v>3049</v>
      </c>
      <c r="P469" s="215" t="s">
        <v>1264</v>
      </c>
      <c r="Q469" s="86" t="s">
        <v>1265</v>
      </c>
    </row>
    <row r="470" spans="1:17" s="86" customFormat="1" ht="12.75">
      <c r="A470" s="124">
        <v>469</v>
      </c>
      <c r="B470" s="217" t="s">
        <v>884</v>
      </c>
      <c r="C470" s="218" t="s">
        <v>1636</v>
      </c>
      <c r="D470" s="86" t="s">
        <v>3050</v>
      </c>
      <c r="G470" s="126" t="s">
        <v>989</v>
      </c>
      <c r="M470" s="86">
        <v>1</v>
      </c>
      <c r="N470" s="86" t="s">
        <v>3051</v>
      </c>
      <c r="O470" s="86" t="s">
        <v>3052</v>
      </c>
      <c r="P470" s="215" t="s">
        <v>1264</v>
      </c>
      <c r="Q470" s="86" t="s">
        <v>1265</v>
      </c>
    </row>
    <row r="471" spans="1:17" s="86" customFormat="1" ht="12.75">
      <c r="A471" s="124">
        <v>470</v>
      </c>
      <c r="B471" s="217" t="s">
        <v>884</v>
      </c>
      <c r="C471" s="218" t="s">
        <v>1636</v>
      </c>
      <c r="D471" s="86" t="s">
        <v>3053</v>
      </c>
      <c r="G471" s="126" t="s">
        <v>989</v>
      </c>
      <c r="M471" s="86">
        <v>1</v>
      </c>
      <c r="N471" s="86" t="s">
        <v>3054</v>
      </c>
      <c r="O471" s="86" t="s">
        <v>3055</v>
      </c>
      <c r="P471" s="215" t="s">
        <v>1264</v>
      </c>
      <c r="Q471" s="86" t="s">
        <v>1265</v>
      </c>
    </row>
    <row r="472" spans="1:17" s="86" customFormat="1" ht="12.75">
      <c r="A472" s="124">
        <v>471</v>
      </c>
      <c r="B472" s="217" t="s">
        <v>884</v>
      </c>
      <c r="C472" s="218" t="s">
        <v>1636</v>
      </c>
      <c r="D472" s="86" t="s">
        <v>3056</v>
      </c>
      <c r="G472" s="126" t="s">
        <v>989</v>
      </c>
      <c r="M472" s="86">
        <v>1</v>
      </c>
      <c r="N472" s="86" t="s">
        <v>3057</v>
      </c>
      <c r="O472" s="86" t="s">
        <v>3058</v>
      </c>
      <c r="P472" s="215" t="s">
        <v>1264</v>
      </c>
      <c r="Q472" s="86" t="s">
        <v>1265</v>
      </c>
    </row>
    <row r="473" spans="1:17" s="86" customFormat="1" ht="12.75">
      <c r="A473" s="124">
        <v>472</v>
      </c>
      <c r="B473" s="217" t="s">
        <v>884</v>
      </c>
      <c r="C473" s="218" t="s">
        <v>1636</v>
      </c>
      <c r="D473" s="86" t="s">
        <v>3059</v>
      </c>
      <c r="G473" s="126" t="s">
        <v>989</v>
      </c>
      <c r="M473" s="86">
        <v>1</v>
      </c>
      <c r="N473" s="86" t="s">
        <v>3060</v>
      </c>
      <c r="O473" s="86" t="s">
        <v>3061</v>
      </c>
      <c r="P473" s="215" t="s">
        <v>1264</v>
      </c>
      <c r="Q473" s="86" t="s">
        <v>1265</v>
      </c>
    </row>
    <row r="474" spans="1:17" s="86" customFormat="1" ht="12.75">
      <c r="A474" s="124">
        <v>473</v>
      </c>
      <c r="B474" s="217" t="s">
        <v>884</v>
      </c>
      <c r="C474" s="218" t="s">
        <v>1636</v>
      </c>
      <c r="D474" s="86" t="s">
        <v>3062</v>
      </c>
      <c r="G474" s="126" t="s">
        <v>989</v>
      </c>
      <c r="M474" s="86">
        <v>1</v>
      </c>
      <c r="N474" s="86" t="s">
        <v>3063</v>
      </c>
      <c r="O474" s="86" t="s">
        <v>3064</v>
      </c>
      <c r="P474" s="215" t="s">
        <v>1264</v>
      </c>
      <c r="Q474" s="86" t="s">
        <v>1265</v>
      </c>
    </row>
    <row r="475" spans="1:17" s="86" customFormat="1" ht="12.75">
      <c r="A475" s="124">
        <v>474</v>
      </c>
      <c r="B475" s="217" t="s">
        <v>884</v>
      </c>
      <c r="C475" s="218" t="s">
        <v>1636</v>
      </c>
      <c r="D475" s="86" t="s">
        <v>3065</v>
      </c>
      <c r="G475" s="126" t="s">
        <v>989</v>
      </c>
      <c r="M475" s="86">
        <v>1</v>
      </c>
      <c r="N475" s="86" t="s">
        <v>3066</v>
      </c>
      <c r="O475" s="86" t="s">
        <v>3067</v>
      </c>
      <c r="P475" s="215" t="s">
        <v>1264</v>
      </c>
      <c r="Q475" s="86" t="s">
        <v>1265</v>
      </c>
    </row>
    <row r="476" spans="1:17" s="86" customFormat="1" ht="12.75">
      <c r="A476" s="124">
        <v>475</v>
      </c>
      <c r="B476" s="217" t="s">
        <v>884</v>
      </c>
      <c r="C476" s="218" t="s">
        <v>1636</v>
      </c>
      <c r="D476" s="86" t="s">
        <v>3068</v>
      </c>
      <c r="G476" s="126" t="s">
        <v>989</v>
      </c>
      <c r="M476" s="86">
        <v>1</v>
      </c>
      <c r="N476" s="86" t="s">
        <v>3069</v>
      </c>
      <c r="O476" s="86" t="s">
        <v>3070</v>
      </c>
      <c r="P476" s="215" t="s">
        <v>1264</v>
      </c>
      <c r="Q476" s="86" t="s">
        <v>1265</v>
      </c>
    </row>
    <row r="477" spans="1:17" s="86" customFormat="1" ht="12.75">
      <c r="A477" s="124">
        <v>476</v>
      </c>
      <c r="B477" s="217" t="s">
        <v>884</v>
      </c>
      <c r="C477" s="218" t="s">
        <v>1636</v>
      </c>
      <c r="D477" s="86" t="s">
        <v>3071</v>
      </c>
      <c r="G477" s="126" t="s">
        <v>989</v>
      </c>
      <c r="M477" s="86">
        <v>1</v>
      </c>
      <c r="N477" s="86" t="s">
        <v>3072</v>
      </c>
      <c r="O477" s="86" t="s">
        <v>3073</v>
      </c>
      <c r="P477" s="215" t="s">
        <v>1264</v>
      </c>
      <c r="Q477" s="86" t="s">
        <v>1265</v>
      </c>
    </row>
    <row r="478" spans="1:17" s="86" customFormat="1" ht="12.75">
      <c r="A478" s="124">
        <v>477</v>
      </c>
      <c r="B478" s="217" t="s">
        <v>884</v>
      </c>
      <c r="C478" s="218" t="s">
        <v>1636</v>
      </c>
      <c r="D478" s="86" t="s">
        <v>3074</v>
      </c>
      <c r="G478" s="126" t="s">
        <v>989</v>
      </c>
      <c r="M478" s="86">
        <v>1</v>
      </c>
      <c r="N478" s="86" t="s">
        <v>3075</v>
      </c>
      <c r="O478" s="86" t="s">
        <v>3076</v>
      </c>
      <c r="P478" s="215" t="s">
        <v>1264</v>
      </c>
      <c r="Q478" s="86" t="s">
        <v>1265</v>
      </c>
    </row>
    <row r="479" spans="1:17" s="86" customFormat="1" ht="12.75">
      <c r="A479" s="124">
        <v>478</v>
      </c>
      <c r="B479" s="217" t="s">
        <v>884</v>
      </c>
      <c r="C479" s="218" t="s">
        <v>1636</v>
      </c>
      <c r="D479" s="86" t="s">
        <v>3077</v>
      </c>
      <c r="G479" s="126" t="s">
        <v>989</v>
      </c>
      <c r="M479" s="86">
        <v>1</v>
      </c>
      <c r="N479" s="86" t="s">
        <v>3078</v>
      </c>
      <c r="O479" s="86" t="s">
        <v>3079</v>
      </c>
      <c r="P479" s="215" t="s">
        <v>1264</v>
      </c>
      <c r="Q479" s="86" t="s">
        <v>1265</v>
      </c>
    </row>
    <row r="480" spans="1:17" s="86" customFormat="1" ht="12.75">
      <c r="A480" s="124">
        <v>479</v>
      </c>
      <c r="B480" s="217" t="s">
        <v>884</v>
      </c>
      <c r="C480" s="218" t="s">
        <v>1636</v>
      </c>
      <c r="D480" s="86" t="s">
        <v>3014</v>
      </c>
      <c r="G480" s="126" t="s">
        <v>989</v>
      </c>
      <c r="M480" s="86">
        <v>1</v>
      </c>
      <c r="N480" s="86" t="s">
        <v>3015</v>
      </c>
      <c r="O480" s="86" t="s">
        <v>3016</v>
      </c>
      <c r="P480" s="215" t="s">
        <v>1264</v>
      </c>
      <c r="Q480" s="86" t="s">
        <v>1265</v>
      </c>
    </row>
    <row r="481" spans="1:17" s="86" customFormat="1" ht="12.75">
      <c r="A481" s="124">
        <v>480</v>
      </c>
      <c r="B481" s="217" t="s">
        <v>884</v>
      </c>
      <c r="C481" s="218" t="s">
        <v>1636</v>
      </c>
      <c r="D481" s="86" t="s">
        <v>3080</v>
      </c>
      <c r="G481" s="126" t="s">
        <v>989</v>
      </c>
      <c r="M481" s="86">
        <v>1</v>
      </c>
      <c r="N481" s="86" t="s">
        <v>3081</v>
      </c>
      <c r="O481" s="86" t="s">
        <v>3082</v>
      </c>
      <c r="P481" s="215" t="s">
        <v>1264</v>
      </c>
      <c r="Q481" s="86" t="s">
        <v>1265</v>
      </c>
    </row>
    <row r="482" spans="1:17" s="86" customFormat="1" ht="12.75">
      <c r="A482" s="124">
        <v>481</v>
      </c>
      <c r="B482" s="217" t="s">
        <v>884</v>
      </c>
      <c r="C482" s="218" t="s">
        <v>1636</v>
      </c>
      <c r="D482" s="86" t="s">
        <v>3083</v>
      </c>
      <c r="G482" s="126" t="s">
        <v>989</v>
      </c>
      <c r="M482" s="86">
        <v>1</v>
      </c>
      <c r="N482" s="86" t="s">
        <v>3084</v>
      </c>
      <c r="O482" s="86" t="s">
        <v>3085</v>
      </c>
      <c r="P482" s="215" t="s">
        <v>1264</v>
      </c>
      <c r="Q482" s="86" t="s">
        <v>1265</v>
      </c>
    </row>
    <row r="483" spans="1:17" s="86" customFormat="1" ht="12.75">
      <c r="A483" s="124">
        <v>482</v>
      </c>
      <c r="B483" s="217" t="s">
        <v>884</v>
      </c>
      <c r="C483" s="218" t="s">
        <v>1636</v>
      </c>
      <c r="D483" s="86" t="s">
        <v>3086</v>
      </c>
      <c r="G483" s="126" t="s">
        <v>989</v>
      </c>
      <c r="M483" s="86">
        <v>1</v>
      </c>
      <c r="N483" s="86" t="s">
        <v>3087</v>
      </c>
      <c r="O483" s="86" t="s">
        <v>3088</v>
      </c>
      <c r="P483" s="215" t="s">
        <v>1264</v>
      </c>
      <c r="Q483" s="86" t="s">
        <v>1265</v>
      </c>
    </row>
    <row r="484" spans="1:17" s="86" customFormat="1" ht="12.75">
      <c r="A484" s="124">
        <v>483</v>
      </c>
      <c r="B484" s="217" t="s">
        <v>884</v>
      </c>
      <c r="C484" s="218" t="s">
        <v>1636</v>
      </c>
      <c r="D484" s="86" t="s">
        <v>3089</v>
      </c>
      <c r="G484" s="126" t="s">
        <v>989</v>
      </c>
      <c r="M484" s="86">
        <v>1</v>
      </c>
      <c r="N484" s="86" t="s">
        <v>3090</v>
      </c>
      <c r="O484" s="86" t="s">
        <v>3091</v>
      </c>
      <c r="P484" s="215" t="s">
        <v>1264</v>
      </c>
      <c r="Q484" s="86" t="s">
        <v>1265</v>
      </c>
    </row>
    <row r="485" spans="1:17" s="86" customFormat="1" ht="12.75">
      <c r="A485" s="124">
        <v>484</v>
      </c>
      <c r="B485" s="217" t="s">
        <v>884</v>
      </c>
      <c r="C485" s="218" t="s">
        <v>1636</v>
      </c>
      <c r="D485" s="86" t="s">
        <v>3092</v>
      </c>
      <c r="G485" s="126" t="s">
        <v>989</v>
      </c>
      <c r="M485" s="86">
        <v>1</v>
      </c>
      <c r="N485" s="86" t="s">
        <v>3093</v>
      </c>
      <c r="O485" s="86" t="s">
        <v>3094</v>
      </c>
      <c r="P485" s="215" t="s">
        <v>1264</v>
      </c>
      <c r="Q485" s="86" t="s">
        <v>1265</v>
      </c>
    </row>
    <row r="486" spans="1:17" s="86" customFormat="1" ht="12.75">
      <c r="A486" s="124">
        <v>485</v>
      </c>
      <c r="B486" s="217" t="s">
        <v>884</v>
      </c>
      <c r="C486" s="218" t="s">
        <v>1636</v>
      </c>
      <c r="D486" s="86" t="s">
        <v>3095</v>
      </c>
      <c r="G486" s="126" t="s">
        <v>989</v>
      </c>
      <c r="M486" s="86">
        <v>1</v>
      </c>
      <c r="N486" s="86" t="s">
        <v>3096</v>
      </c>
      <c r="O486" s="86" t="s">
        <v>3097</v>
      </c>
      <c r="P486" s="215" t="s">
        <v>1264</v>
      </c>
      <c r="Q486" s="86" t="s">
        <v>1265</v>
      </c>
    </row>
    <row r="487" spans="1:17" s="86" customFormat="1" ht="12.75">
      <c r="A487" s="124">
        <v>486</v>
      </c>
      <c r="B487" s="217" t="s">
        <v>884</v>
      </c>
      <c r="C487" s="218" t="s">
        <v>1636</v>
      </c>
      <c r="D487" s="86" t="s">
        <v>3098</v>
      </c>
      <c r="G487" s="126" t="s">
        <v>989</v>
      </c>
      <c r="M487" s="86">
        <v>1</v>
      </c>
      <c r="N487" s="86" t="s">
        <v>3099</v>
      </c>
      <c r="O487" s="86" t="s">
        <v>3100</v>
      </c>
      <c r="P487" s="215" t="s">
        <v>1264</v>
      </c>
      <c r="Q487" s="86" t="s">
        <v>1265</v>
      </c>
    </row>
    <row r="488" spans="1:17" s="86" customFormat="1" ht="12.75">
      <c r="A488" s="124">
        <v>487</v>
      </c>
      <c r="B488" s="217" t="s">
        <v>884</v>
      </c>
      <c r="C488" s="218" t="s">
        <v>1636</v>
      </c>
      <c r="D488" s="86" t="s">
        <v>3101</v>
      </c>
      <c r="G488" s="126" t="s">
        <v>989</v>
      </c>
      <c r="M488" s="86">
        <v>1</v>
      </c>
      <c r="N488" s="86" t="s">
        <v>3102</v>
      </c>
      <c r="O488" s="86" t="s">
        <v>3103</v>
      </c>
      <c r="P488" s="215" t="s">
        <v>1264</v>
      </c>
      <c r="Q488" s="86" t="s">
        <v>1265</v>
      </c>
    </row>
    <row r="489" spans="1:17" s="86" customFormat="1" ht="12.75">
      <c r="A489" s="124">
        <v>488</v>
      </c>
      <c r="B489" s="217" t="s">
        <v>884</v>
      </c>
      <c r="C489" s="218" t="s">
        <v>1636</v>
      </c>
      <c r="D489" s="86" t="s">
        <v>3104</v>
      </c>
      <c r="G489" s="126" t="s">
        <v>989</v>
      </c>
      <c r="M489" s="86">
        <v>1</v>
      </c>
      <c r="N489" s="86" t="s">
        <v>3105</v>
      </c>
      <c r="O489" s="86" t="s">
        <v>3106</v>
      </c>
      <c r="P489" s="215" t="s">
        <v>1264</v>
      </c>
      <c r="Q489" s="86" t="s">
        <v>1265</v>
      </c>
    </row>
    <row r="490" spans="1:17" s="86" customFormat="1" ht="12.75">
      <c r="A490" s="124">
        <v>489</v>
      </c>
      <c r="B490" s="217" t="s">
        <v>884</v>
      </c>
      <c r="C490" s="218" t="s">
        <v>1636</v>
      </c>
      <c r="D490" s="86" t="s">
        <v>3107</v>
      </c>
      <c r="G490" s="126" t="s">
        <v>989</v>
      </c>
      <c r="M490" s="86">
        <v>1</v>
      </c>
      <c r="N490" s="86" t="s">
        <v>3108</v>
      </c>
      <c r="O490" s="86" t="s">
        <v>3109</v>
      </c>
      <c r="P490" s="215" t="s">
        <v>1264</v>
      </c>
      <c r="Q490" s="86" t="s">
        <v>1265</v>
      </c>
    </row>
    <row r="491" spans="1:17" s="86" customFormat="1" ht="12.75">
      <c r="A491" s="124">
        <v>490</v>
      </c>
      <c r="B491" s="217" t="s">
        <v>884</v>
      </c>
      <c r="C491" s="218" t="s">
        <v>1636</v>
      </c>
      <c r="D491" s="86" t="s">
        <v>3110</v>
      </c>
      <c r="G491" s="126" t="s">
        <v>989</v>
      </c>
      <c r="M491" s="86">
        <v>1</v>
      </c>
      <c r="N491" s="86" t="s">
        <v>3111</v>
      </c>
      <c r="O491" s="86" t="s">
        <v>3112</v>
      </c>
      <c r="P491" s="215" t="s">
        <v>1264</v>
      </c>
      <c r="Q491" s="86" t="s">
        <v>1265</v>
      </c>
    </row>
    <row r="492" spans="1:17" s="86" customFormat="1" ht="12.75">
      <c r="A492" s="124">
        <v>491</v>
      </c>
      <c r="B492" s="217" t="s">
        <v>884</v>
      </c>
      <c r="C492" s="218" t="s">
        <v>1636</v>
      </c>
      <c r="D492" s="86" t="s">
        <v>3113</v>
      </c>
      <c r="G492" s="126" t="s">
        <v>989</v>
      </c>
      <c r="M492" s="86">
        <v>1</v>
      </c>
      <c r="N492" s="86" t="s">
        <v>3114</v>
      </c>
      <c r="O492" s="86" t="s">
        <v>3115</v>
      </c>
      <c r="P492" s="215" t="s">
        <v>1264</v>
      </c>
      <c r="Q492" s="86" t="s">
        <v>1265</v>
      </c>
    </row>
    <row r="493" spans="1:17" s="86" customFormat="1" ht="12.75">
      <c r="A493" s="124">
        <v>492</v>
      </c>
      <c r="B493" s="217" t="s">
        <v>884</v>
      </c>
      <c r="C493" s="218" t="s">
        <v>1636</v>
      </c>
      <c r="D493" s="86" t="s">
        <v>3116</v>
      </c>
      <c r="G493" s="126" t="s">
        <v>989</v>
      </c>
      <c r="M493" s="86">
        <v>1</v>
      </c>
      <c r="N493" s="86" t="s">
        <v>3117</v>
      </c>
      <c r="O493" s="86" t="s">
        <v>3118</v>
      </c>
      <c r="P493" s="215" t="s">
        <v>1264</v>
      </c>
      <c r="Q493" s="86" t="s">
        <v>1265</v>
      </c>
    </row>
    <row r="494" spans="1:17" s="86" customFormat="1" ht="12.75">
      <c r="A494" s="124">
        <v>493</v>
      </c>
      <c r="B494" s="217" t="s">
        <v>884</v>
      </c>
      <c r="C494" s="218" t="s">
        <v>1636</v>
      </c>
      <c r="D494" s="86" t="s">
        <v>3119</v>
      </c>
      <c r="G494" s="126" t="s">
        <v>989</v>
      </c>
      <c r="M494" s="86">
        <v>1</v>
      </c>
      <c r="N494" s="86" t="s">
        <v>3120</v>
      </c>
      <c r="O494" s="86" t="s">
        <v>3121</v>
      </c>
      <c r="P494" s="215" t="s">
        <v>1264</v>
      </c>
      <c r="Q494" s="86" t="s">
        <v>1265</v>
      </c>
    </row>
    <row r="495" spans="1:17" s="86" customFormat="1" ht="12.75">
      <c r="A495" s="124">
        <v>494</v>
      </c>
      <c r="B495" s="217" t="s">
        <v>884</v>
      </c>
      <c r="C495" s="218" t="s">
        <v>1636</v>
      </c>
      <c r="D495" s="86" t="s">
        <v>3122</v>
      </c>
      <c r="G495" s="126" t="s">
        <v>989</v>
      </c>
      <c r="M495" s="86">
        <v>1</v>
      </c>
      <c r="N495" s="86" t="s">
        <v>3123</v>
      </c>
      <c r="O495" s="86" t="s">
        <v>3124</v>
      </c>
      <c r="P495" s="215" t="s">
        <v>1264</v>
      </c>
      <c r="Q495" s="86" t="s">
        <v>1265</v>
      </c>
    </row>
    <row r="496" spans="1:17" s="86" customFormat="1" ht="12.75">
      <c r="A496" s="124">
        <v>495</v>
      </c>
      <c r="B496" s="217" t="s">
        <v>884</v>
      </c>
      <c r="C496" s="218" t="s">
        <v>1636</v>
      </c>
      <c r="D496" s="86" t="s">
        <v>3125</v>
      </c>
      <c r="G496" s="126" t="s">
        <v>989</v>
      </c>
      <c r="M496" s="86">
        <v>1</v>
      </c>
      <c r="N496" s="86" t="s">
        <v>3126</v>
      </c>
      <c r="O496" s="86" t="s">
        <v>3127</v>
      </c>
      <c r="P496" s="215" t="s">
        <v>1264</v>
      </c>
      <c r="Q496" s="86" t="s">
        <v>1265</v>
      </c>
    </row>
    <row r="497" spans="1:17" s="86" customFormat="1" ht="12.75">
      <c r="A497" s="124">
        <v>496</v>
      </c>
      <c r="B497" s="217" t="s">
        <v>884</v>
      </c>
      <c r="C497" s="218" t="s">
        <v>1636</v>
      </c>
      <c r="D497" s="86" t="s">
        <v>3128</v>
      </c>
      <c r="G497" s="126" t="s">
        <v>989</v>
      </c>
      <c r="M497" s="86">
        <v>1</v>
      </c>
      <c r="N497" s="86" t="s">
        <v>3129</v>
      </c>
      <c r="O497" s="86" t="s">
        <v>3130</v>
      </c>
      <c r="P497" s="215" t="s">
        <v>1264</v>
      </c>
      <c r="Q497" s="86" t="s">
        <v>1265</v>
      </c>
    </row>
    <row r="498" spans="1:17" s="86" customFormat="1" ht="12.75">
      <c r="A498" s="124">
        <v>497</v>
      </c>
      <c r="B498" s="217" t="s">
        <v>884</v>
      </c>
      <c r="C498" s="218" t="s">
        <v>1636</v>
      </c>
      <c r="D498" s="86" t="s">
        <v>3131</v>
      </c>
      <c r="G498" s="126" t="s">
        <v>989</v>
      </c>
      <c r="M498" s="86">
        <v>1</v>
      </c>
      <c r="N498" s="86" t="s">
        <v>3132</v>
      </c>
      <c r="O498" s="86" t="s">
        <v>3133</v>
      </c>
      <c r="P498" s="215" t="s">
        <v>1264</v>
      </c>
      <c r="Q498" s="86" t="s">
        <v>1265</v>
      </c>
    </row>
    <row r="499" spans="1:17" s="86" customFormat="1" ht="12.75">
      <c r="A499" s="124">
        <v>498</v>
      </c>
      <c r="B499" s="217" t="s">
        <v>884</v>
      </c>
      <c r="C499" s="218" t="s">
        <v>1636</v>
      </c>
      <c r="D499" s="86" t="s">
        <v>3134</v>
      </c>
      <c r="G499" s="126" t="s">
        <v>989</v>
      </c>
      <c r="M499" s="86">
        <v>1</v>
      </c>
      <c r="N499" s="86" t="s">
        <v>3135</v>
      </c>
      <c r="O499" s="86" t="s">
        <v>3136</v>
      </c>
      <c r="P499" s="215" t="s">
        <v>1264</v>
      </c>
      <c r="Q499" s="86" t="s">
        <v>1265</v>
      </c>
    </row>
    <row r="500" spans="1:17" s="86" customFormat="1" ht="12.75">
      <c r="A500" s="124">
        <v>499</v>
      </c>
      <c r="B500" s="217" t="s">
        <v>884</v>
      </c>
      <c r="C500" s="218" t="s">
        <v>1636</v>
      </c>
      <c r="D500" s="86" t="s">
        <v>3137</v>
      </c>
      <c r="G500" s="126" t="s">
        <v>989</v>
      </c>
      <c r="M500" s="86">
        <v>1</v>
      </c>
      <c r="N500" s="86" t="s">
        <v>3138</v>
      </c>
      <c r="O500" s="86" t="s">
        <v>3139</v>
      </c>
      <c r="P500" s="215" t="s">
        <v>1264</v>
      </c>
      <c r="Q500" s="86" t="s">
        <v>1265</v>
      </c>
    </row>
    <row r="501" spans="1:17" s="86" customFormat="1" ht="12.75">
      <c r="A501" s="124">
        <v>500</v>
      </c>
      <c r="B501" s="217" t="s">
        <v>884</v>
      </c>
      <c r="C501" s="218" t="s">
        <v>1636</v>
      </c>
      <c r="D501" s="86" t="s">
        <v>3140</v>
      </c>
      <c r="G501" s="126" t="s">
        <v>989</v>
      </c>
      <c r="M501" s="86">
        <v>1</v>
      </c>
      <c r="N501" s="86" t="s">
        <v>3141</v>
      </c>
      <c r="O501" s="86" t="s">
        <v>3142</v>
      </c>
      <c r="P501" s="215" t="s">
        <v>1264</v>
      </c>
      <c r="Q501" s="86" t="s">
        <v>1265</v>
      </c>
    </row>
    <row r="502" spans="1:17" s="86" customFormat="1" ht="12.75">
      <c r="A502" s="124">
        <v>501</v>
      </c>
      <c r="B502" s="217" t="s">
        <v>884</v>
      </c>
      <c r="C502" s="218" t="s">
        <v>1637</v>
      </c>
      <c r="D502" s="86" t="s">
        <v>3143</v>
      </c>
      <c r="G502" s="126" t="s">
        <v>989</v>
      </c>
      <c r="M502" s="86">
        <v>1</v>
      </c>
      <c r="N502" s="86" t="s">
        <v>3144</v>
      </c>
      <c r="O502" s="86" t="s">
        <v>3145</v>
      </c>
      <c r="P502" s="215" t="s">
        <v>1264</v>
      </c>
      <c r="Q502" s="86" t="s">
        <v>1265</v>
      </c>
    </row>
    <row r="503" spans="1:17" s="86" customFormat="1" ht="12.75">
      <c r="A503" s="124">
        <v>502</v>
      </c>
      <c r="B503" s="217" t="s">
        <v>884</v>
      </c>
      <c r="C503" s="218" t="s">
        <v>1637</v>
      </c>
      <c r="D503" s="86" t="s">
        <v>3146</v>
      </c>
      <c r="G503" s="126" t="s">
        <v>989</v>
      </c>
      <c r="M503" s="86">
        <v>1</v>
      </c>
      <c r="N503" s="86" t="s">
        <v>3147</v>
      </c>
      <c r="O503" s="86" t="s">
        <v>3148</v>
      </c>
      <c r="P503" s="215" t="s">
        <v>1264</v>
      </c>
      <c r="Q503" s="86" t="s">
        <v>1265</v>
      </c>
    </row>
    <row r="504" spans="1:17" s="86" customFormat="1" ht="12.75">
      <c r="A504" s="124">
        <v>503</v>
      </c>
      <c r="B504" s="217" t="s">
        <v>884</v>
      </c>
      <c r="C504" s="218" t="s">
        <v>1637</v>
      </c>
      <c r="D504" s="86" t="s">
        <v>3149</v>
      </c>
      <c r="G504" s="126" t="s">
        <v>989</v>
      </c>
      <c r="M504" s="86">
        <v>1</v>
      </c>
      <c r="N504" s="86" t="s">
        <v>3150</v>
      </c>
      <c r="O504" s="86" t="s">
        <v>3151</v>
      </c>
      <c r="P504" s="215" t="s">
        <v>1264</v>
      </c>
      <c r="Q504" s="86" t="s">
        <v>1265</v>
      </c>
    </row>
    <row r="505" spans="1:17" s="86" customFormat="1" ht="12.75">
      <c r="A505" s="124">
        <v>504</v>
      </c>
      <c r="B505" s="217" t="s">
        <v>884</v>
      </c>
      <c r="C505" s="218" t="s">
        <v>1637</v>
      </c>
      <c r="D505" s="86" t="s">
        <v>3152</v>
      </c>
      <c r="G505" s="126" t="s">
        <v>989</v>
      </c>
      <c r="M505" s="86">
        <v>1</v>
      </c>
      <c r="N505" s="86" t="s">
        <v>3153</v>
      </c>
      <c r="O505" s="86" t="s">
        <v>3154</v>
      </c>
      <c r="P505" s="215" t="s">
        <v>1264</v>
      </c>
      <c r="Q505" s="86" t="s">
        <v>1265</v>
      </c>
    </row>
    <row r="506" spans="1:17" s="86" customFormat="1" ht="12.75">
      <c r="A506" s="124">
        <v>505</v>
      </c>
      <c r="B506" s="217" t="s">
        <v>884</v>
      </c>
      <c r="C506" s="218" t="s">
        <v>1637</v>
      </c>
      <c r="D506" s="86" t="s">
        <v>3155</v>
      </c>
      <c r="G506" s="126" t="s">
        <v>989</v>
      </c>
      <c r="M506" s="86">
        <v>1</v>
      </c>
      <c r="N506" s="86" t="s">
        <v>3156</v>
      </c>
      <c r="O506" s="86" t="s">
        <v>3157</v>
      </c>
      <c r="P506" s="215" t="s">
        <v>1264</v>
      </c>
      <c r="Q506" s="86" t="s">
        <v>1265</v>
      </c>
    </row>
    <row r="507" spans="1:17" s="86" customFormat="1" ht="12.75">
      <c r="A507" s="124">
        <v>506</v>
      </c>
      <c r="B507" s="217" t="s">
        <v>884</v>
      </c>
      <c r="C507" s="218" t="s">
        <v>1637</v>
      </c>
      <c r="D507" s="86" t="s">
        <v>3158</v>
      </c>
      <c r="G507" s="126" t="s">
        <v>989</v>
      </c>
      <c r="M507" s="86">
        <v>1</v>
      </c>
      <c r="N507" s="86" t="s">
        <v>3159</v>
      </c>
      <c r="O507" s="86" t="s">
        <v>3160</v>
      </c>
      <c r="P507" s="215" t="s">
        <v>1264</v>
      </c>
      <c r="Q507" s="86" t="s">
        <v>1265</v>
      </c>
    </row>
    <row r="508" spans="1:17" s="86" customFormat="1" ht="12.75">
      <c r="A508" s="124">
        <v>507</v>
      </c>
      <c r="B508" s="217" t="s">
        <v>884</v>
      </c>
      <c r="C508" s="218" t="s">
        <v>1637</v>
      </c>
      <c r="D508" s="86" t="s">
        <v>3161</v>
      </c>
      <c r="G508" s="126" t="s">
        <v>989</v>
      </c>
      <c r="M508" s="86">
        <v>1</v>
      </c>
      <c r="N508" s="86" t="s">
        <v>3162</v>
      </c>
      <c r="O508" s="86" t="s">
        <v>3163</v>
      </c>
      <c r="P508" s="215" t="s">
        <v>1264</v>
      </c>
      <c r="Q508" s="86" t="s">
        <v>1265</v>
      </c>
    </row>
    <row r="509" spans="1:17" s="86" customFormat="1" ht="12.75">
      <c r="A509" s="124">
        <v>508</v>
      </c>
      <c r="B509" s="217" t="s">
        <v>884</v>
      </c>
      <c r="C509" s="218" t="s">
        <v>1637</v>
      </c>
      <c r="D509" s="86" t="s">
        <v>3164</v>
      </c>
      <c r="G509" s="126" t="s">
        <v>989</v>
      </c>
      <c r="M509" s="86">
        <v>1</v>
      </c>
      <c r="N509" s="86" t="s">
        <v>3165</v>
      </c>
      <c r="O509" s="86" t="s">
        <v>3166</v>
      </c>
      <c r="P509" s="215" t="s">
        <v>1264</v>
      </c>
      <c r="Q509" s="86" t="s">
        <v>1265</v>
      </c>
    </row>
    <row r="510" spans="1:17" s="86" customFormat="1" ht="12.75">
      <c r="A510" s="124">
        <v>509</v>
      </c>
      <c r="B510" s="217" t="s">
        <v>884</v>
      </c>
      <c r="C510" s="218" t="s">
        <v>1637</v>
      </c>
      <c r="D510" s="86" t="s">
        <v>3167</v>
      </c>
      <c r="G510" s="126" t="s">
        <v>989</v>
      </c>
      <c r="M510" s="86">
        <v>1</v>
      </c>
      <c r="N510" s="86" t="s">
        <v>3168</v>
      </c>
      <c r="O510" s="86" t="s">
        <v>3169</v>
      </c>
      <c r="P510" s="215" t="s">
        <v>1264</v>
      </c>
      <c r="Q510" s="86" t="s">
        <v>1265</v>
      </c>
    </row>
    <row r="511" spans="1:17" s="86" customFormat="1" ht="12.75">
      <c r="A511" s="124">
        <v>510</v>
      </c>
      <c r="B511" s="217" t="s">
        <v>884</v>
      </c>
      <c r="C511" s="218" t="s">
        <v>1637</v>
      </c>
      <c r="D511" s="86" t="s">
        <v>3170</v>
      </c>
      <c r="G511" s="126" t="s">
        <v>989</v>
      </c>
      <c r="M511" s="86">
        <v>1</v>
      </c>
      <c r="N511" s="86" t="s">
        <v>3171</v>
      </c>
      <c r="O511" s="86" t="s">
        <v>3172</v>
      </c>
      <c r="P511" s="215" t="s">
        <v>1264</v>
      </c>
      <c r="Q511" s="86" t="s">
        <v>1265</v>
      </c>
    </row>
    <row r="512" spans="1:17" s="86" customFormat="1" ht="12.75">
      <c r="A512" s="124">
        <v>511</v>
      </c>
      <c r="B512" s="217" t="s">
        <v>884</v>
      </c>
      <c r="C512" s="218" t="s">
        <v>1637</v>
      </c>
      <c r="D512" s="86" t="s">
        <v>3173</v>
      </c>
      <c r="G512" s="126" t="s">
        <v>989</v>
      </c>
      <c r="M512" s="86">
        <v>1</v>
      </c>
      <c r="N512" s="86" t="s">
        <v>3174</v>
      </c>
      <c r="O512" s="86" t="s">
        <v>3175</v>
      </c>
      <c r="P512" s="215" t="s">
        <v>1264</v>
      </c>
      <c r="Q512" s="86" t="s">
        <v>1265</v>
      </c>
    </row>
    <row r="513" spans="1:17" s="86" customFormat="1" ht="12.75">
      <c r="A513" s="124">
        <v>512</v>
      </c>
      <c r="B513" s="217" t="s">
        <v>884</v>
      </c>
      <c r="C513" s="218" t="s">
        <v>1637</v>
      </c>
      <c r="D513" s="86" t="s">
        <v>3176</v>
      </c>
      <c r="G513" s="126" t="s">
        <v>989</v>
      </c>
      <c r="M513" s="86">
        <v>1</v>
      </c>
      <c r="N513" s="86" t="s">
        <v>3177</v>
      </c>
      <c r="O513" s="86" t="s">
        <v>3178</v>
      </c>
      <c r="P513" s="215" t="s">
        <v>1264</v>
      </c>
      <c r="Q513" s="86" t="s">
        <v>1265</v>
      </c>
    </row>
    <row r="514" spans="1:17" s="86" customFormat="1" ht="12.75">
      <c r="A514" s="124">
        <v>513</v>
      </c>
      <c r="B514" s="217" t="s">
        <v>884</v>
      </c>
      <c r="C514" s="218" t="s">
        <v>1637</v>
      </c>
      <c r="D514" s="86" t="s">
        <v>3179</v>
      </c>
      <c r="G514" s="126" t="s">
        <v>989</v>
      </c>
      <c r="M514" s="86">
        <v>1</v>
      </c>
      <c r="N514" s="86" t="s">
        <v>3180</v>
      </c>
      <c r="O514" s="86" t="s">
        <v>3181</v>
      </c>
      <c r="P514" s="215" t="s">
        <v>1264</v>
      </c>
      <c r="Q514" s="86" t="s">
        <v>1265</v>
      </c>
    </row>
    <row r="515" spans="1:17" s="86" customFormat="1" ht="12.75">
      <c r="A515" s="124">
        <v>514</v>
      </c>
      <c r="B515" s="217" t="s">
        <v>884</v>
      </c>
      <c r="C515" s="218" t="s">
        <v>1637</v>
      </c>
      <c r="D515" s="86" t="s">
        <v>3182</v>
      </c>
      <c r="G515" s="126" t="s">
        <v>989</v>
      </c>
      <c r="M515" s="86">
        <v>1</v>
      </c>
      <c r="N515" s="86" t="s">
        <v>3183</v>
      </c>
      <c r="O515" s="86" t="s">
        <v>3184</v>
      </c>
      <c r="P515" s="215" t="s">
        <v>1264</v>
      </c>
      <c r="Q515" s="86" t="s">
        <v>1265</v>
      </c>
    </row>
    <row r="516" spans="1:17" s="86" customFormat="1" ht="12.75">
      <c r="A516" s="124">
        <v>515</v>
      </c>
      <c r="B516" s="217" t="s">
        <v>884</v>
      </c>
      <c r="C516" s="218" t="s">
        <v>1637</v>
      </c>
      <c r="D516" s="86" t="s">
        <v>3185</v>
      </c>
      <c r="G516" s="126" t="s">
        <v>989</v>
      </c>
      <c r="M516" s="86">
        <v>1</v>
      </c>
      <c r="N516" s="86" t="s">
        <v>3186</v>
      </c>
      <c r="O516" s="86" t="s">
        <v>3187</v>
      </c>
      <c r="P516" s="215" t="s">
        <v>1264</v>
      </c>
      <c r="Q516" s="86" t="s">
        <v>1265</v>
      </c>
    </row>
    <row r="517" spans="1:17" s="86" customFormat="1" ht="12.75">
      <c r="A517" s="124">
        <v>516</v>
      </c>
      <c r="B517" s="217" t="s">
        <v>884</v>
      </c>
      <c r="C517" s="218" t="s">
        <v>1637</v>
      </c>
      <c r="D517" s="86" t="s">
        <v>3188</v>
      </c>
      <c r="G517" s="126" t="s">
        <v>989</v>
      </c>
      <c r="M517" s="86">
        <v>1</v>
      </c>
      <c r="N517" s="86" t="s">
        <v>3189</v>
      </c>
      <c r="O517" s="86" t="s">
        <v>3190</v>
      </c>
      <c r="P517" s="215" t="s">
        <v>1264</v>
      </c>
      <c r="Q517" s="86" t="s">
        <v>1265</v>
      </c>
    </row>
    <row r="518" spans="1:17" s="86" customFormat="1" ht="12.75">
      <c r="A518" s="124">
        <v>517</v>
      </c>
      <c r="B518" s="217" t="s">
        <v>884</v>
      </c>
      <c r="C518" s="218" t="s">
        <v>1637</v>
      </c>
      <c r="D518" s="86" t="s">
        <v>3191</v>
      </c>
      <c r="G518" s="126" t="s">
        <v>989</v>
      </c>
      <c r="M518" s="86">
        <v>1</v>
      </c>
      <c r="N518" s="86" t="s">
        <v>3192</v>
      </c>
      <c r="O518" s="86" t="s">
        <v>3193</v>
      </c>
      <c r="P518" s="215" t="s">
        <v>1264</v>
      </c>
      <c r="Q518" s="86" t="s">
        <v>1265</v>
      </c>
    </row>
    <row r="519" spans="1:17" s="86" customFormat="1" ht="12.75">
      <c r="A519" s="124">
        <v>518</v>
      </c>
      <c r="B519" s="217" t="s">
        <v>884</v>
      </c>
      <c r="C519" s="218" t="s">
        <v>1637</v>
      </c>
      <c r="D519" s="86" t="s">
        <v>3194</v>
      </c>
      <c r="G519" s="126" t="s">
        <v>989</v>
      </c>
      <c r="M519" s="86">
        <v>1</v>
      </c>
      <c r="N519" s="86" t="s">
        <v>3195</v>
      </c>
      <c r="O519" s="86" t="s">
        <v>3196</v>
      </c>
      <c r="P519" s="215" t="s">
        <v>1264</v>
      </c>
      <c r="Q519" s="86" t="s">
        <v>1265</v>
      </c>
    </row>
    <row r="520" spans="1:17" s="86" customFormat="1" ht="12.75">
      <c r="A520" s="124">
        <v>519</v>
      </c>
      <c r="B520" s="217" t="s">
        <v>884</v>
      </c>
      <c r="C520" s="218" t="s">
        <v>1637</v>
      </c>
      <c r="D520" s="86" t="s">
        <v>3197</v>
      </c>
      <c r="G520" s="126" t="s">
        <v>989</v>
      </c>
      <c r="M520" s="86">
        <v>1</v>
      </c>
      <c r="N520" s="86" t="s">
        <v>3198</v>
      </c>
      <c r="O520" s="86" t="s">
        <v>3199</v>
      </c>
      <c r="P520" s="215" t="s">
        <v>1264</v>
      </c>
      <c r="Q520" s="86" t="s">
        <v>1265</v>
      </c>
    </row>
    <row r="521" spans="1:17" s="86" customFormat="1" ht="12.75">
      <c r="A521" s="124">
        <v>520</v>
      </c>
      <c r="B521" s="217" t="s">
        <v>884</v>
      </c>
      <c r="C521" s="218" t="s">
        <v>1637</v>
      </c>
      <c r="D521" s="86" t="s">
        <v>3200</v>
      </c>
      <c r="G521" s="126" t="s">
        <v>989</v>
      </c>
      <c r="M521" s="86">
        <v>1</v>
      </c>
      <c r="N521" s="86" t="s">
        <v>3201</v>
      </c>
      <c r="O521" s="86" t="s">
        <v>3202</v>
      </c>
      <c r="P521" s="215" t="s">
        <v>1264</v>
      </c>
      <c r="Q521" s="86" t="s">
        <v>1265</v>
      </c>
    </row>
    <row r="522" spans="1:17" s="86" customFormat="1" ht="12.75">
      <c r="A522" s="124">
        <v>521</v>
      </c>
      <c r="B522" s="217" t="s">
        <v>884</v>
      </c>
      <c r="C522" s="218" t="s">
        <v>1637</v>
      </c>
      <c r="D522" s="86" t="s">
        <v>3203</v>
      </c>
      <c r="G522" s="126" t="s">
        <v>989</v>
      </c>
      <c r="M522" s="86">
        <v>1</v>
      </c>
      <c r="N522" s="86" t="s">
        <v>3204</v>
      </c>
      <c r="O522" s="86" t="s">
        <v>3205</v>
      </c>
      <c r="P522" s="215" t="s">
        <v>1264</v>
      </c>
      <c r="Q522" s="86" t="s">
        <v>1265</v>
      </c>
    </row>
    <row r="523" spans="1:17" s="86" customFormat="1" ht="12.75">
      <c r="A523" s="124">
        <v>522</v>
      </c>
      <c r="B523" s="217" t="s">
        <v>884</v>
      </c>
      <c r="C523" s="218" t="s">
        <v>1637</v>
      </c>
      <c r="D523" s="86" t="s">
        <v>3206</v>
      </c>
      <c r="G523" s="126" t="s">
        <v>989</v>
      </c>
      <c r="M523" s="86">
        <v>1</v>
      </c>
      <c r="N523" s="86" t="s">
        <v>3207</v>
      </c>
      <c r="O523" s="86" t="s">
        <v>3208</v>
      </c>
      <c r="P523" s="215" t="s">
        <v>1264</v>
      </c>
      <c r="Q523" s="86" t="s">
        <v>1265</v>
      </c>
    </row>
    <row r="524" spans="1:17" s="86" customFormat="1" ht="12.75">
      <c r="A524" s="124">
        <v>523</v>
      </c>
      <c r="B524" s="217" t="s">
        <v>884</v>
      </c>
      <c r="C524" s="218" t="s">
        <v>1637</v>
      </c>
      <c r="D524" s="86" t="s">
        <v>3209</v>
      </c>
      <c r="G524" s="126" t="s">
        <v>989</v>
      </c>
      <c r="M524" s="86">
        <v>1</v>
      </c>
      <c r="N524" s="86" t="s">
        <v>3210</v>
      </c>
      <c r="O524" s="86" t="s">
        <v>3211</v>
      </c>
      <c r="P524" s="215" t="s">
        <v>1264</v>
      </c>
      <c r="Q524" s="86" t="s">
        <v>1265</v>
      </c>
    </row>
    <row r="525" spans="1:17" s="86" customFormat="1" ht="12.75">
      <c r="A525" s="124">
        <v>524</v>
      </c>
      <c r="B525" s="217" t="s">
        <v>884</v>
      </c>
      <c r="C525" s="218" t="s">
        <v>1637</v>
      </c>
      <c r="D525" s="86" t="s">
        <v>3212</v>
      </c>
      <c r="G525" s="126" t="s">
        <v>989</v>
      </c>
      <c r="M525" s="86">
        <v>1</v>
      </c>
      <c r="N525" s="86" t="s">
        <v>3213</v>
      </c>
      <c r="O525" s="86" t="s">
        <v>3214</v>
      </c>
      <c r="P525" s="215" t="s">
        <v>1264</v>
      </c>
      <c r="Q525" s="86" t="s">
        <v>1265</v>
      </c>
    </row>
    <row r="526" spans="1:17" s="86" customFormat="1" ht="12.75">
      <c r="A526" s="124">
        <v>525</v>
      </c>
      <c r="B526" s="217" t="s">
        <v>884</v>
      </c>
      <c r="C526" s="218" t="s">
        <v>1637</v>
      </c>
      <c r="D526" s="86" t="s">
        <v>3215</v>
      </c>
      <c r="G526" s="126" t="s">
        <v>989</v>
      </c>
      <c r="M526" s="86">
        <v>1</v>
      </c>
      <c r="N526" s="86" t="s">
        <v>3216</v>
      </c>
      <c r="O526" s="86" t="s">
        <v>3217</v>
      </c>
      <c r="P526" s="215" t="s">
        <v>1264</v>
      </c>
      <c r="Q526" s="86" t="s">
        <v>1265</v>
      </c>
    </row>
    <row r="527" spans="1:17" s="86" customFormat="1" ht="12.75">
      <c r="A527" s="124">
        <v>526</v>
      </c>
      <c r="B527" s="217" t="s">
        <v>884</v>
      </c>
      <c r="C527" s="218" t="s">
        <v>1637</v>
      </c>
      <c r="D527" s="86" t="s">
        <v>3218</v>
      </c>
      <c r="G527" s="126" t="s">
        <v>989</v>
      </c>
      <c r="M527" s="86">
        <v>1</v>
      </c>
      <c r="N527" s="86" t="s">
        <v>3219</v>
      </c>
      <c r="O527" s="86" t="s">
        <v>3220</v>
      </c>
      <c r="P527" s="215" t="s">
        <v>1264</v>
      </c>
      <c r="Q527" s="86" t="s">
        <v>1265</v>
      </c>
    </row>
    <row r="528" spans="1:17" s="86" customFormat="1" ht="12.75">
      <c r="A528" s="124">
        <v>527</v>
      </c>
      <c r="B528" s="217" t="s">
        <v>884</v>
      </c>
      <c r="C528" s="218" t="s">
        <v>1637</v>
      </c>
      <c r="D528" s="86" t="s">
        <v>3221</v>
      </c>
      <c r="G528" s="126" t="s">
        <v>989</v>
      </c>
      <c r="M528" s="86">
        <v>1</v>
      </c>
      <c r="N528" s="86" t="s">
        <v>3222</v>
      </c>
      <c r="O528" s="86" t="s">
        <v>3223</v>
      </c>
      <c r="P528" s="215" t="s">
        <v>1264</v>
      </c>
      <c r="Q528" s="86" t="s">
        <v>1265</v>
      </c>
    </row>
    <row r="529" spans="1:17" s="86" customFormat="1" ht="12.75">
      <c r="A529" s="124">
        <v>528</v>
      </c>
      <c r="B529" s="217" t="s">
        <v>884</v>
      </c>
      <c r="C529" s="218" t="s">
        <v>1637</v>
      </c>
      <c r="D529" s="86" t="s">
        <v>3224</v>
      </c>
      <c r="G529" s="126" t="s">
        <v>989</v>
      </c>
      <c r="M529" s="86">
        <v>1</v>
      </c>
      <c r="N529" s="86" t="s">
        <v>3225</v>
      </c>
      <c r="O529" s="86" t="s">
        <v>3226</v>
      </c>
      <c r="P529" s="215" t="s">
        <v>1264</v>
      </c>
      <c r="Q529" s="86" t="s">
        <v>1265</v>
      </c>
    </row>
    <row r="530" spans="1:17" s="86" customFormat="1" ht="12.75">
      <c r="A530" s="124">
        <v>529</v>
      </c>
      <c r="B530" s="217" t="s">
        <v>884</v>
      </c>
      <c r="C530" s="218" t="s">
        <v>1637</v>
      </c>
      <c r="D530" s="86" t="s">
        <v>3227</v>
      </c>
      <c r="G530" s="126" t="s">
        <v>989</v>
      </c>
      <c r="M530" s="86">
        <v>1</v>
      </c>
      <c r="N530" s="86" t="s">
        <v>3228</v>
      </c>
      <c r="O530" s="86" t="s">
        <v>3229</v>
      </c>
      <c r="P530" s="215" t="s">
        <v>1264</v>
      </c>
      <c r="Q530" s="86" t="s">
        <v>1265</v>
      </c>
    </row>
    <row r="531" spans="1:17" s="86" customFormat="1" ht="12.75">
      <c r="A531" s="124">
        <v>530</v>
      </c>
      <c r="B531" s="217" t="s">
        <v>884</v>
      </c>
      <c r="C531" s="218" t="s">
        <v>1637</v>
      </c>
      <c r="D531" s="86" t="s">
        <v>3230</v>
      </c>
      <c r="G531" s="126" t="s">
        <v>989</v>
      </c>
      <c r="M531" s="86">
        <v>1</v>
      </c>
      <c r="N531" s="86" t="s">
        <v>3231</v>
      </c>
      <c r="O531" s="86" t="s">
        <v>3232</v>
      </c>
      <c r="P531" s="215" t="s">
        <v>1264</v>
      </c>
      <c r="Q531" s="86" t="s">
        <v>1265</v>
      </c>
    </row>
    <row r="532" spans="1:17" s="86" customFormat="1" ht="12.75">
      <c r="A532" s="124">
        <v>531</v>
      </c>
      <c r="B532" s="217" t="s">
        <v>884</v>
      </c>
      <c r="C532" s="218" t="s">
        <v>1637</v>
      </c>
      <c r="D532" s="86" t="s">
        <v>3233</v>
      </c>
      <c r="G532" s="126" t="s">
        <v>989</v>
      </c>
      <c r="M532" s="86">
        <v>1</v>
      </c>
      <c r="N532" s="86" t="s">
        <v>3234</v>
      </c>
      <c r="O532" s="86" t="s">
        <v>3235</v>
      </c>
      <c r="P532" s="215" t="s">
        <v>1264</v>
      </c>
      <c r="Q532" s="86" t="s">
        <v>1265</v>
      </c>
    </row>
    <row r="533" spans="1:17" s="86" customFormat="1" ht="12.75">
      <c r="A533" s="124">
        <v>532</v>
      </c>
      <c r="B533" s="217" t="s">
        <v>884</v>
      </c>
      <c r="C533" s="218" t="s">
        <v>1637</v>
      </c>
      <c r="D533" s="86" t="s">
        <v>3236</v>
      </c>
      <c r="G533" s="126" t="s">
        <v>989</v>
      </c>
      <c r="M533" s="86">
        <v>1</v>
      </c>
      <c r="N533" s="86" t="s">
        <v>3237</v>
      </c>
      <c r="O533" s="86" t="s">
        <v>3238</v>
      </c>
      <c r="P533" s="215" t="s">
        <v>1264</v>
      </c>
      <c r="Q533" s="86" t="s">
        <v>1265</v>
      </c>
    </row>
    <row r="534" spans="1:17" s="86" customFormat="1" ht="12.75">
      <c r="A534" s="124">
        <v>533</v>
      </c>
      <c r="B534" s="217" t="s">
        <v>884</v>
      </c>
      <c r="C534" s="218" t="s">
        <v>1637</v>
      </c>
      <c r="D534" s="86" t="s">
        <v>3239</v>
      </c>
      <c r="G534" s="126" t="s">
        <v>989</v>
      </c>
      <c r="M534" s="86">
        <v>1</v>
      </c>
      <c r="N534" s="86" t="s">
        <v>3240</v>
      </c>
      <c r="O534" s="86" t="s">
        <v>3241</v>
      </c>
      <c r="P534" s="215" t="s">
        <v>1264</v>
      </c>
      <c r="Q534" s="86" t="s">
        <v>1265</v>
      </c>
    </row>
    <row r="535" spans="1:17" s="86" customFormat="1" ht="12.75">
      <c r="A535" s="124">
        <v>534</v>
      </c>
      <c r="B535" s="217" t="s">
        <v>884</v>
      </c>
      <c r="C535" s="218" t="s">
        <v>1637</v>
      </c>
      <c r="D535" s="86" t="s">
        <v>3242</v>
      </c>
      <c r="G535" s="126" t="s">
        <v>989</v>
      </c>
      <c r="M535" s="86">
        <v>1</v>
      </c>
      <c r="N535" s="86" t="s">
        <v>3243</v>
      </c>
      <c r="O535" s="86" t="s">
        <v>3244</v>
      </c>
      <c r="P535" s="215" t="s">
        <v>1264</v>
      </c>
      <c r="Q535" s="86" t="s">
        <v>1265</v>
      </c>
    </row>
    <row r="536" spans="1:17" s="86" customFormat="1" ht="12.75">
      <c r="A536" s="124">
        <v>535</v>
      </c>
      <c r="B536" s="217" t="s">
        <v>884</v>
      </c>
      <c r="C536" s="218" t="s">
        <v>1637</v>
      </c>
      <c r="D536" s="86" t="s">
        <v>3245</v>
      </c>
      <c r="G536" s="126" t="s">
        <v>989</v>
      </c>
      <c r="M536" s="86">
        <v>1</v>
      </c>
      <c r="N536" s="86" t="s">
        <v>3246</v>
      </c>
      <c r="O536" s="86" t="s">
        <v>3247</v>
      </c>
      <c r="P536" s="215" t="s">
        <v>1264</v>
      </c>
      <c r="Q536" s="86" t="s">
        <v>1265</v>
      </c>
    </row>
    <row r="537" spans="1:17" s="86" customFormat="1" ht="12.75">
      <c r="A537" s="124">
        <v>536</v>
      </c>
      <c r="B537" s="217" t="s">
        <v>884</v>
      </c>
      <c r="C537" s="218" t="s">
        <v>1637</v>
      </c>
      <c r="D537" s="86" t="s">
        <v>3248</v>
      </c>
      <c r="G537" s="126" t="s">
        <v>989</v>
      </c>
      <c r="M537" s="86">
        <v>1</v>
      </c>
      <c r="N537" s="86" t="s">
        <v>3249</v>
      </c>
      <c r="O537" s="86" t="s">
        <v>3250</v>
      </c>
      <c r="P537" s="215" t="s">
        <v>1264</v>
      </c>
      <c r="Q537" s="86" t="s">
        <v>1265</v>
      </c>
    </row>
    <row r="538" spans="1:17" s="86" customFormat="1" ht="12.75">
      <c r="A538" s="124">
        <v>537</v>
      </c>
      <c r="B538" s="217" t="s">
        <v>884</v>
      </c>
      <c r="C538" s="218" t="s">
        <v>1637</v>
      </c>
      <c r="D538" s="86" t="s">
        <v>3251</v>
      </c>
      <c r="G538" s="126" t="s">
        <v>989</v>
      </c>
      <c r="M538" s="86">
        <v>1</v>
      </c>
      <c r="N538" s="86" t="s">
        <v>3252</v>
      </c>
      <c r="O538" s="86" t="s">
        <v>3253</v>
      </c>
      <c r="P538" s="215" t="s">
        <v>1264</v>
      </c>
      <c r="Q538" s="86" t="s">
        <v>1265</v>
      </c>
    </row>
    <row r="539" spans="1:17" s="86" customFormat="1" ht="12.75">
      <c r="A539" s="124">
        <v>538</v>
      </c>
      <c r="B539" s="217" t="s">
        <v>884</v>
      </c>
      <c r="C539" s="218" t="s">
        <v>1637</v>
      </c>
      <c r="D539" s="86" t="s">
        <v>3254</v>
      </c>
      <c r="G539" s="126" t="s">
        <v>989</v>
      </c>
      <c r="M539" s="86">
        <v>1</v>
      </c>
      <c r="N539" s="86" t="s">
        <v>3255</v>
      </c>
      <c r="O539" s="86" t="s">
        <v>3256</v>
      </c>
      <c r="P539" s="215" t="s">
        <v>1264</v>
      </c>
      <c r="Q539" s="86" t="s">
        <v>1265</v>
      </c>
    </row>
    <row r="540" spans="1:17" s="86" customFormat="1" ht="12.75">
      <c r="A540" s="124">
        <v>539</v>
      </c>
      <c r="B540" s="217" t="s">
        <v>884</v>
      </c>
      <c r="C540" s="218" t="s">
        <v>1637</v>
      </c>
      <c r="D540" s="86" t="s">
        <v>3257</v>
      </c>
      <c r="G540" s="126" t="s">
        <v>989</v>
      </c>
      <c r="M540" s="86">
        <v>1</v>
      </c>
      <c r="N540" s="86" t="s">
        <v>3258</v>
      </c>
      <c r="O540" s="86" t="s">
        <v>3259</v>
      </c>
      <c r="P540" s="215" t="s">
        <v>1264</v>
      </c>
      <c r="Q540" s="86" t="s">
        <v>1265</v>
      </c>
    </row>
    <row r="541" spans="1:17" s="86" customFormat="1" ht="12.75">
      <c r="A541" s="124">
        <v>540</v>
      </c>
      <c r="B541" s="217" t="s">
        <v>884</v>
      </c>
      <c r="C541" s="218" t="s">
        <v>1637</v>
      </c>
      <c r="D541" s="86" t="s">
        <v>3260</v>
      </c>
      <c r="G541" s="126" t="s">
        <v>989</v>
      </c>
      <c r="M541" s="86">
        <v>1</v>
      </c>
      <c r="N541" s="86" t="s">
        <v>3261</v>
      </c>
      <c r="O541" s="86" t="s">
        <v>3262</v>
      </c>
      <c r="P541" s="215" t="s">
        <v>1264</v>
      </c>
      <c r="Q541" s="86" t="s">
        <v>1265</v>
      </c>
    </row>
    <row r="542" spans="1:17" s="86" customFormat="1" ht="12.75">
      <c r="A542" s="124">
        <v>541</v>
      </c>
      <c r="B542" s="217" t="s">
        <v>884</v>
      </c>
      <c r="C542" s="218" t="s">
        <v>1637</v>
      </c>
      <c r="D542" s="86" t="s">
        <v>3263</v>
      </c>
      <c r="G542" s="126" t="s">
        <v>989</v>
      </c>
      <c r="M542" s="86">
        <v>1</v>
      </c>
      <c r="N542" s="86" t="s">
        <v>3264</v>
      </c>
      <c r="O542" s="86" t="s">
        <v>3265</v>
      </c>
      <c r="P542" s="215" t="s">
        <v>1264</v>
      </c>
      <c r="Q542" s="86" t="s">
        <v>1265</v>
      </c>
    </row>
    <row r="543" spans="1:17" s="86" customFormat="1" ht="12.75">
      <c r="A543" s="124">
        <v>542</v>
      </c>
      <c r="B543" s="217" t="s">
        <v>884</v>
      </c>
      <c r="C543" s="218" t="s">
        <v>1637</v>
      </c>
      <c r="D543" s="86" t="s">
        <v>3266</v>
      </c>
      <c r="G543" s="126" t="s">
        <v>989</v>
      </c>
      <c r="M543" s="86">
        <v>1</v>
      </c>
      <c r="N543" s="86" t="s">
        <v>3267</v>
      </c>
      <c r="O543" s="86" t="s">
        <v>3268</v>
      </c>
      <c r="P543" s="215" t="s">
        <v>1264</v>
      </c>
      <c r="Q543" s="86" t="s">
        <v>1265</v>
      </c>
    </row>
    <row r="544" spans="1:17" s="86" customFormat="1" ht="12.75">
      <c r="A544" s="124">
        <v>543</v>
      </c>
      <c r="B544" s="217" t="s">
        <v>884</v>
      </c>
      <c r="C544" s="218" t="s">
        <v>1637</v>
      </c>
      <c r="D544" s="86" t="s">
        <v>3269</v>
      </c>
      <c r="G544" s="126" t="s">
        <v>989</v>
      </c>
      <c r="M544" s="86">
        <v>1</v>
      </c>
      <c r="N544" s="86" t="s">
        <v>3270</v>
      </c>
      <c r="O544" s="86" t="s">
        <v>3271</v>
      </c>
      <c r="P544" s="215" t="s">
        <v>1264</v>
      </c>
      <c r="Q544" s="86" t="s">
        <v>1265</v>
      </c>
    </row>
    <row r="545" spans="1:17" s="86" customFormat="1" ht="12.75">
      <c r="A545" s="124">
        <v>544</v>
      </c>
      <c r="B545" s="217" t="s">
        <v>884</v>
      </c>
      <c r="C545" s="218" t="s">
        <v>1637</v>
      </c>
      <c r="D545" s="86" t="s">
        <v>3272</v>
      </c>
      <c r="G545" s="126" t="s">
        <v>989</v>
      </c>
      <c r="M545" s="86">
        <v>1</v>
      </c>
      <c r="N545" s="86" t="s">
        <v>3273</v>
      </c>
      <c r="O545" s="86" t="s">
        <v>3274</v>
      </c>
      <c r="P545" s="215" t="s">
        <v>1264</v>
      </c>
      <c r="Q545" s="86" t="s">
        <v>1265</v>
      </c>
    </row>
    <row r="546" spans="1:17" s="86" customFormat="1" ht="12.75">
      <c r="A546" s="124">
        <v>545</v>
      </c>
      <c r="B546" s="217" t="s">
        <v>884</v>
      </c>
      <c r="C546" s="218" t="s">
        <v>1637</v>
      </c>
      <c r="D546" s="86" t="s">
        <v>3275</v>
      </c>
      <c r="G546" s="126" t="s">
        <v>989</v>
      </c>
      <c r="M546" s="86">
        <v>1</v>
      </c>
      <c r="N546" s="86" t="s">
        <v>3276</v>
      </c>
      <c r="O546" s="86" t="s">
        <v>3277</v>
      </c>
      <c r="P546" s="215" t="s">
        <v>1264</v>
      </c>
      <c r="Q546" s="86" t="s">
        <v>1265</v>
      </c>
    </row>
    <row r="547" spans="1:17" s="86" customFormat="1" ht="12.75">
      <c r="A547" s="124">
        <v>546</v>
      </c>
      <c r="B547" s="217" t="s">
        <v>884</v>
      </c>
      <c r="C547" s="218" t="s">
        <v>1637</v>
      </c>
      <c r="D547" s="86" t="s">
        <v>3278</v>
      </c>
      <c r="G547" s="126" t="s">
        <v>989</v>
      </c>
      <c r="M547" s="86">
        <v>1</v>
      </c>
      <c r="N547" s="86" t="s">
        <v>3279</v>
      </c>
      <c r="O547" s="86" t="s">
        <v>3280</v>
      </c>
      <c r="P547" s="215" t="s">
        <v>1264</v>
      </c>
      <c r="Q547" s="86" t="s">
        <v>1265</v>
      </c>
    </row>
    <row r="548" spans="1:17" s="86" customFormat="1" ht="12.75">
      <c r="A548" s="124">
        <v>547</v>
      </c>
      <c r="B548" s="217" t="s">
        <v>884</v>
      </c>
      <c r="C548" s="218" t="s">
        <v>1637</v>
      </c>
      <c r="D548" s="86" t="s">
        <v>3281</v>
      </c>
      <c r="G548" s="126" t="s">
        <v>989</v>
      </c>
      <c r="M548" s="86">
        <v>1</v>
      </c>
      <c r="N548" s="86" t="s">
        <v>3282</v>
      </c>
      <c r="O548" s="86" t="s">
        <v>3283</v>
      </c>
      <c r="P548" s="215" t="s">
        <v>1264</v>
      </c>
      <c r="Q548" s="86" t="s">
        <v>1265</v>
      </c>
    </row>
    <row r="549" spans="1:17" s="86" customFormat="1" ht="12.75">
      <c r="A549" s="124">
        <v>548</v>
      </c>
      <c r="B549" s="217" t="s">
        <v>884</v>
      </c>
      <c r="C549" s="218" t="s">
        <v>1637</v>
      </c>
      <c r="D549" s="86" t="s">
        <v>3284</v>
      </c>
      <c r="G549" s="126" t="s">
        <v>989</v>
      </c>
      <c r="M549" s="86">
        <v>1</v>
      </c>
      <c r="N549" s="86" t="s">
        <v>3285</v>
      </c>
      <c r="O549" s="86" t="s">
        <v>3286</v>
      </c>
      <c r="P549" s="215" t="s">
        <v>1264</v>
      </c>
      <c r="Q549" s="86" t="s">
        <v>1265</v>
      </c>
    </row>
    <row r="550" spans="1:17" s="86" customFormat="1" ht="12.75">
      <c r="A550" s="124">
        <v>549</v>
      </c>
      <c r="B550" s="217" t="s">
        <v>884</v>
      </c>
      <c r="C550" s="218" t="s">
        <v>1637</v>
      </c>
      <c r="D550" s="86" t="s">
        <v>3287</v>
      </c>
      <c r="G550" s="126" t="s">
        <v>989</v>
      </c>
      <c r="M550" s="86">
        <v>1</v>
      </c>
      <c r="N550" s="86" t="s">
        <v>3288</v>
      </c>
      <c r="O550" s="86" t="s">
        <v>3289</v>
      </c>
      <c r="P550" s="215" t="s">
        <v>1264</v>
      </c>
      <c r="Q550" s="86" t="s">
        <v>1265</v>
      </c>
    </row>
    <row r="551" spans="1:17" s="86" customFormat="1" ht="12.75">
      <c r="A551" s="124">
        <v>550</v>
      </c>
      <c r="B551" s="217" t="s">
        <v>884</v>
      </c>
      <c r="C551" s="218" t="s">
        <v>1637</v>
      </c>
      <c r="D551" s="86" t="s">
        <v>3290</v>
      </c>
      <c r="G551" s="126" t="s">
        <v>989</v>
      </c>
      <c r="M551" s="86">
        <v>1</v>
      </c>
      <c r="N551" s="86" t="s">
        <v>3291</v>
      </c>
      <c r="O551" s="86" t="s">
        <v>3292</v>
      </c>
      <c r="P551" s="215" t="s">
        <v>1264</v>
      </c>
      <c r="Q551" s="86" t="s">
        <v>1265</v>
      </c>
    </row>
    <row r="552" spans="1:17" s="86" customFormat="1" ht="12.75">
      <c r="A552" s="124">
        <v>551</v>
      </c>
      <c r="B552" s="217" t="s">
        <v>884</v>
      </c>
      <c r="C552" s="218" t="s">
        <v>1637</v>
      </c>
      <c r="D552" s="86" t="s">
        <v>3293</v>
      </c>
      <c r="G552" s="126" t="s">
        <v>989</v>
      </c>
      <c r="M552" s="86">
        <v>1</v>
      </c>
      <c r="N552" s="86" t="s">
        <v>3294</v>
      </c>
      <c r="O552" s="86" t="s">
        <v>3295</v>
      </c>
      <c r="P552" s="215" t="s">
        <v>1264</v>
      </c>
      <c r="Q552" s="86" t="s">
        <v>1265</v>
      </c>
    </row>
    <row r="553" spans="1:17" s="86" customFormat="1" ht="12.75">
      <c r="A553" s="124">
        <v>552</v>
      </c>
      <c r="B553" s="217" t="s">
        <v>884</v>
      </c>
      <c r="C553" s="218" t="s">
        <v>1637</v>
      </c>
      <c r="D553" s="86" t="s">
        <v>3296</v>
      </c>
      <c r="G553" s="126" t="s">
        <v>989</v>
      </c>
      <c r="M553" s="86">
        <v>1</v>
      </c>
      <c r="N553" s="86" t="s">
        <v>3297</v>
      </c>
      <c r="O553" s="86" t="s">
        <v>3298</v>
      </c>
      <c r="P553" s="215" t="s">
        <v>1264</v>
      </c>
      <c r="Q553" s="86" t="s">
        <v>1265</v>
      </c>
    </row>
    <row r="554" spans="1:17" s="86" customFormat="1" ht="12.75">
      <c r="A554" s="124">
        <v>553</v>
      </c>
      <c r="B554" s="217" t="s">
        <v>884</v>
      </c>
      <c r="C554" s="218" t="s">
        <v>1637</v>
      </c>
      <c r="D554" s="86" t="s">
        <v>3299</v>
      </c>
      <c r="G554" s="126" t="s">
        <v>989</v>
      </c>
      <c r="M554" s="86">
        <v>1</v>
      </c>
      <c r="N554" s="86" t="s">
        <v>3300</v>
      </c>
      <c r="O554" s="86" t="s">
        <v>3301</v>
      </c>
      <c r="P554" s="215" t="s">
        <v>1264</v>
      </c>
      <c r="Q554" s="86" t="s">
        <v>1265</v>
      </c>
    </row>
    <row r="555" spans="1:17" s="86" customFormat="1" ht="12.75">
      <c r="A555" s="124">
        <v>554</v>
      </c>
      <c r="B555" s="217" t="s">
        <v>884</v>
      </c>
      <c r="C555" s="218" t="s">
        <v>1637</v>
      </c>
      <c r="D555" s="86" t="s">
        <v>3302</v>
      </c>
      <c r="G555" s="126" t="s">
        <v>989</v>
      </c>
      <c r="M555" s="86">
        <v>1</v>
      </c>
      <c r="N555" s="86" t="s">
        <v>3303</v>
      </c>
      <c r="O555" s="86" t="s">
        <v>3304</v>
      </c>
      <c r="P555" s="215" t="s">
        <v>1264</v>
      </c>
      <c r="Q555" s="86" t="s">
        <v>1265</v>
      </c>
    </row>
    <row r="556" spans="1:17" s="86" customFormat="1" ht="12.75">
      <c r="A556" s="124">
        <v>555</v>
      </c>
      <c r="B556" s="217" t="s">
        <v>884</v>
      </c>
      <c r="C556" s="218" t="s">
        <v>1637</v>
      </c>
      <c r="D556" s="86" t="s">
        <v>3305</v>
      </c>
      <c r="G556" s="126" t="s">
        <v>989</v>
      </c>
      <c r="M556" s="86">
        <v>1</v>
      </c>
      <c r="N556" s="86" t="s">
        <v>3306</v>
      </c>
      <c r="O556" s="86" t="s">
        <v>3307</v>
      </c>
      <c r="P556" s="215" t="s">
        <v>1264</v>
      </c>
      <c r="Q556" s="86" t="s">
        <v>1265</v>
      </c>
    </row>
    <row r="557" spans="1:17" s="86" customFormat="1" ht="12.75">
      <c r="A557" s="124">
        <v>556</v>
      </c>
      <c r="B557" s="217" t="s">
        <v>884</v>
      </c>
      <c r="C557" s="218" t="s">
        <v>1637</v>
      </c>
      <c r="D557" s="86" t="s">
        <v>3308</v>
      </c>
      <c r="G557" s="126" t="s">
        <v>989</v>
      </c>
      <c r="M557" s="86">
        <v>1</v>
      </c>
      <c r="N557" s="86" t="s">
        <v>3309</v>
      </c>
      <c r="O557" s="86" t="s">
        <v>3310</v>
      </c>
      <c r="P557" s="215" t="s">
        <v>1264</v>
      </c>
      <c r="Q557" s="86" t="s">
        <v>1265</v>
      </c>
    </row>
    <row r="558" spans="1:17" s="86" customFormat="1" ht="12.75">
      <c r="A558" s="124">
        <v>557</v>
      </c>
      <c r="B558" s="217" t="s">
        <v>884</v>
      </c>
      <c r="C558" s="218" t="s">
        <v>1637</v>
      </c>
      <c r="D558" s="86" t="s">
        <v>3311</v>
      </c>
      <c r="G558" s="126" t="s">
        <v>989</v>
      </c>
      <c r="M558" s="86">
        <v>1</v>
      </c>
      <c r="N558" s="86" t="s">
        <v>3312</v>
      </c>
      <c r="O558" s="86" t="s">
        <v>3313</v>
      </c>
      <c r="P558" s="215" t="s">
        <v>1264</v>
      </c>
      <c r="Q558" s="86" t="s">
        <v>1265</v>
      </c>
    </row>
    <row r="559" spans="1:17" s="86" customFormat="1" ht="12.75">
      <c r="A559" s="124">
        <v>558</v>
      </c>
      <c r="B559" s="217" t="s">
        <v>884</v>
      </c>
      <c r="C559" s="218" t="s">
        <v>1637</v>
      </c>
      <c r="D559" s="86" t="s">
        <v>3314</v>
      </c>
      <c r="G559" s="126" t="s">
        <v>989</v>
      </c>
      <c r="M559" s="86">
        <v>1</v>
      </c>
      <c r="N559" s="86" t="s">
        <v>3315</v>
      </c>
      <c r="O559" s="86" t="s">
        <v>3316</v>
      </c>
      <c r="P559" s="215" t="s">
        <v>1264</v>
      </c>
      <c r="Q559" s="86" t="s">
        <v>1265</v>
      </c>
    </row>
    <row r="560" spans="1:17" s="86" customFormat="1" ht="12.75">
      <c r="A560" s="124">
        <v>559</v>
      </c>
      <c r="B560" s="217" t="s">
        <v>884</v>
      </c>
      <c r="C560" s="218" t="s">
        <v>1637</v>
      </c>
      <c r="D560" s="86" t="s">
        <v>3317</v>
      </c>
      <c r="G560" s="126" t="s">
        <v>989</v>
      </c>
      <c r="M560" s="86">
        <v>1</v>
      </c>
      <c r="N560" s="86" t="s">
        <v>3318</v>
      </c>
      <c r="O560" s="86" t="s">
        <v>3319</v>
      </c>
      <c r="P560" s="215" t="s">
        <v>1264</v>
      </c>
      <c r="Q560" s="86" t="s">
        <v>1265</v>
      </c>
    </row>
    <row r="561" spans="1:17" s="86" customFormat="1" ht="12.75">
      <c r="A561" s="124">
        <v>560</v>
      </c>
      <c r="B561" s="217" t="s">
        <v>884</v>
      </c>
      <c r="C561" s="218" t="s">
        <v>1637</v>
      </c>
      <c r="D561" s="86" t="s">
        <v>3320</v>
      </c>
      <c r="G561" s="126" t="s">
        <v>989</v>
      </c>
      <c r="M561" s="86">
        <v>1</v>
      </c>
      <c r="N561" s="86" t="s">
        <v>3321</v>
      </c>
      <c r="O561" s="86" t="s">
        <v>3322</v>
      </c>
      <c r="P561" s="215" t="s">
        <v>1264</v>
      </c>
      <c r="Q561" s="86" t="s">
        <v>1265</v>
      </c>
    </row>
    <row r="562" spans="1:17" s="86" customFormat="1" ht="12.75">
      <c r="A562" s="124">
        <v>561</v>
      </c>
      <c r="B562" s="217" t="s">
        <v>884</v>
      </c>
      <c r="C562" s="218" t="s">
        <v>1637</v>
      </c>
      <c r="D562" s="86" t="s">
        <v>3323</v>
      </c>
      <c r="G562" s="126" t="s">
        <v>989</v>
      </c>
      <c r="M562" s="86">
        <v>1</v>
      </c>
      <c r="N562" s="86" t="s">
        <v>3324</v>
      </c>
      <c r="O562" s="86" t="s">
        <v>3325</v>
      </c>
      <c r="P562" s="215" t="s">
        <v>1264</v>
      </c>
      <c r="Q562" s="86" t="s">
        <v>1265</v>
      </c>
    </row>
    <row r="563" spans="1:17" s="86" customFormat="1" ht="12.75">
      <c r="A563" s="124">
        <v>562</v>
      </c>
      <c r="B563" s="217" t="s">
        <v>884</v>
      </c>
      <c r="C563" s="218" t="s">
        <v>1637</v>
      </c>
      <c r="D563" s="86" t="s">
        <v>3326</v>
      </c>
      <c r="G563" s="126" t="s">
        <v>989</v>
      </c>
      <c r="M563" s="86">
        <v>1</v>
      </c>
      <c r="N563" s="86" t="s">
        <v>3327</v>
      </c>
      <c r="O563" s="86" t="s">
        <v>3328</v>
      </c>
      <c r="P563" s="215" t="s">
        <v>1264</v>
      </c>
      <c r="Q563" s="86" t="s">
        <v>1265</v>
      </c>
    </row>
    <row r="564" spans="1:17" s="86" customFormat="1" ht="12.75">
      <c r="A564" s="124">
        <v>563</v>
      </c>
      <c r="B564" s="217" t="s">
        <v>884</v>
      </c>
      <c r="C564" s="218" t="s">
        <v>1637</v>
      </c>
      <c r="D564" s="86" t="s">
        <v>3329</v>
      </c>
      <c r="G564" s="126" t="s">
        <v>989</v>
      </c>
      <c r="M564" s="86">
        <v>1</v>
      </c>
      <c r="N564" s="86" t="s">
        <v>3330</v>
      </c>
      <c r="O564" s="86" t="s">
        <v>3331</v>
      </c>
      <c r="P564" s="215" t="s">
        <v>1264</v>
      </c>
      <c r="Q564" s="86" t="s">
        <v>1265</v>
      </c>
    </row>
    <row r="565" spans="1:17" s="86" customFormat="1" ht="12.75">
      <c r="A565" s="124">
        <v>564</v>
      </c>
      <c r="B565" s="217" t="s">
        <v>884</v>
      </c>
      <c r="C565" s="218" t="s">
        <v>1637</v>
      </c>
      <c r="D565" s="86" t="s">
        <v>3332</v>
      </c>
      <c r="G565" s="126" t="s">
        <v>989</v>
      </c>
      <c r="M565" s="86">
        <v>1</v>
      </c>
      <c r="N565" s="86" t="s">
        <v>3333</v>
      </c>
      <c r="O565" s="86" t="s">
        <v>3334</v>
      </c>
      <c r="P565" s="215" t="s">
        <v>1264</v>
      </c>
      <c r="Q565" s="86" t="s">
        <v>1265</v>
      </c>
    </row>
    <row r="566" spans="1:17" s="86" customFormat="1" ht="12.75">
      <c r="A566" s="124">
        <v>565</v>
      </c>
      <c r="B566" s="217" t="s">
        <v>884</v>
      </c>
      <c r="C566" s="218" t="s">
        <v>1637</v>
      </c>
      <c r="D566" s="86" t="s">
        <v>3335</v>
      </c>
      <c r="G566" s="126" t="s">
        <v>989</v>
      </c>
      <c r="M566" s="86">
        <v>1</v>
      </c>
      <c r="N566" s="86" t="s">
        <v>3336</v>
      </c>
      <c r="O566" s="86" t="s">
        <v>3337</v>
      </c>
      <c r="P566" s="215" t="s">
        <v>1264</v>
      </c>
      <c r="Q566" s="86" t="s">
        <v>1265</v>
      </c>
    </row>
    <row r="567" spans="1:17" s="86" customFormat="1" ht="12.75">
      <c r="A567" s="124">
        <v>566</v>
      </c>
      <c r="B567" s="217" t="s">
        <v>884</v>
      </c>
      <c r="C567" s="218" t="s">
        <v>1637</v>
      </c>
      <c r="D567" s="86" t="s">
        <v>3338</v>
      </c>
      <c r="G567" s="126" t="s">
        <v>989</v>
      </c>
      <c r="M567" s="86">
        <v>1</v>
      </c>
      <c r="N567" s="86" t="s">
        <v>3339</v>
      </c>
      <c r="O567" s="86" t="s">
        <v>3340</v>
      </c>
      <c r="P567" s="215" t="s">
        <v>1264</v>
      </c>
      <c r="Q567" s="86" t="s">
        <v>1265</v>
      </c>
    </row>
    <row r="568" spans="1:17" s="86" customFormat="1" ht="12.75">
      <c r="A568" s="124">
        <v>567</v>
      </c>
      <c r="B568" s="217" t="s">
        <v>884</v>
      </c>
      <c r="C568" s="218" t="s">
        <v>1637</v>
      </c>
      <c r="D568" s="86" t="s">
        <v>3341</v>
      </c>
      <c r="G568" s="126" t="s">
        <v>989</v>
      </c>
      <c r="M568" s="86">
        <v>1</v>
      </c>
      <c r="N568" s="86" t="s">
        <v>3342</v>
      </c>
      <c r="O568" s="86" t="s">
        <v>3343</v>
      </c>
      <c r="P568" s="215" t="s">
        <v>1264</v>
      </c>
      <c r="Q568" s="86" t="s">
        <v>1265</v>
      </c>
    </row>
    <row r="569" spans="1:17" s="86" customFormat="1" ht="12.75">
      <c r="A569" s="124">
        <v>568</v>
      </c>
      <c r="B569" s="217" t="s">
        <v>884</v>
      </c>
      <c r="C569" s="218" t="s">
        <v>1637</v>
      </c>
      <c r="D569" s="86" t="s">
        <v>3344</v>
      </c>
      <c r="G569" s="126" t="s">
        <v>989</v>
      </c>
      <c r="M569" s="86">
        <v>1</v>
      </c>
      <c r="N569" s="86" t="s">
        <v>3345</v>
      </c>
      <c r="O569" s="86" t="s">
        <v>3346</v>
      </c>
      <c r="P569" s="215" t="s">
        <v>1264</v>
      </c>
      <c r="Q569" s="86" t="s">
        <v>1265</v>
      </c>
    </row>
    <row r="570" spans="1:17" s="86" customFormat="1" ht="12.75">
      <c r="A570" s="124">
        <v>569</v>
      </c>
      <c r="B570" s="217" t="s">
        <v>884</v>
      </c>
      <c r="C570" s="218" t="s">
        <v>1637</v>
      </c>
      <c r="D570" s="86" t="s">
        <v>3347</v>
      </c>
      <c r="G570" s="126" t="s">
        <v>989</v>
      </c>
      <c r="M570" s="86">
        <v>1</v>
      </c>
      <c r="N570" s="86" t="s">
        <v>3348</v>
      </c>
      <c r="O570" s="86" t="s">
        <v>3349</v>
      </c>
      <c r="P570" s="215" t="s">
        <v>1264</v>
      </c>
      <c r="Q570" s="86" t="s">
        <v>1265</v>
      </c>
    </row>
    <row r="571" spans="1:17" s="86" customFormat="1" ht="12.75">
      <c r="A571" s="124">
        <v>570</v>
      </c>
      <c r="B571" s="217" t="s">
        <v>884</v>
      </c>
      <c r="C571" s="218" t="s">
        <v>1637</v>
      </c>
      <c r="D571" s="86" t="s">
        <v>3350</v>
      </c>
      <c r="G571" s="126" t="s">
        <v>989</v>
      </c>
      <c r="M571" s="86">
        <v>1</v>
      </c>
      <c r="N571" s="86" t="s">
        <v>3351</v>
      </c>
      <c r="O571" s="86" t="s">
        <v>3352</v>
      </c>
      <c r="P571" s="215" t="s">
        <v>1264</v>
      </c>
      <c r="Q571" s="86" t="s">
        <v>1265</v>
      </c>
    </row>
    <row r="572" spans="1:17" s="86" customFormat="1" ht="12.75">
      <c r="A572" s="124">
        <v>571</v>
      </c>
      <c r="B572" s="217" t="s">
        <v>884</v>
      </c>
      <c r="C572" s="218" t="s">
        <v>1637</v>
      </c>
      <c r="D572" s="86" t="s">
        <v>3353</v>
      </c>
      <c r="G572" s="126" t="s">
        <v>989</v>
      </c>
      <c r="M572" s="86">
        <v>1</v>
      </c>
      <c r="N572" s="86" t="s">
        <v>3354</v>
      </c>
      <c r="O572" s="86" t="s">
        <v>3355</v>
      </c>
      <c r="P572" s="215" t="s">
        <v>1264</v>
      </c>
      <c r="Q572" s="86" t="s">
        <v>1265</v>
      </c>
    </row>
    <row r="573" spans="1:17" s="86" customFormat="1" ht="12.75">
      <c r="A573" s="124">
        <v>572</v>
      </c>
      <c r="B573" s="217" t="s">
        <v>884</v>
      </c>
      <c r="C573" s="218" t="s">
        <v>1637</v>
      </c>
      <c r="D573" s="86" t="s">
        <v>3356</v>
      </c>
      <c r="G573" s="126" t="s">
        <v>989</v>
      </c>
      <c r="M573" s="86">
        <v>1</v>
      </c>
      <c r="N573" s="86" t="s">
        <v>3357</v>
      </c>
      <c r="O573" s="86" t="s">
        <v>3358</v>
      </c>
      <c r="P573" s="215" t="s">
        <v>1264</v>
      </c>
      <c r="Q573" s="86" t="s">
        <v>1265</v>
      </c>
    </row>
    <row r="574" spans="1:17" s="86" customFormat="1" ht="12.75">
      <c r="A574" s="124">
        <v>573</v>
      </c>
      <c r="B574" s="217" t="s">
        <v>884</v>
      </c>
      <c r="C574" s="218" t="s">
        <v>1637</v>
      </c>
      <c r="D574" s="86" t="s">
        <v>3359</v>
      </c>
      <c r="G574" s="126" t="s">
        <v>989</v>
      </c>
      <c r="M574" s="86">
        <v>1</v>
      </c>
      <c r="N574" s="86" t="s">
        <v>3360</v>
      </c>
      <c r="O574" s="86" t="s">
        <v>3361</v>
      </c>
      <c r="P574" s="215" t="s">
        <v>1264</v>
      </c>
      <c r="Q574" s="86" t="s">
        <v>1265</v>
      </c>
    </row>
    <row r="575" spans="1:17" s="86" customFormat="1" ht="12.75">
      <c r="A575" s="124">
        <v>574</v>
      </c>
      <c r="B575" s="217" t="s">
        <v>884</v>
      </c>
      <c r="C575" s="218" t="s">
        <v>1637</v>
      </c>
      <c r="D575" s="86" t="s">
        <v>3362</v>
      </c>
      <c r="G575" s="126" t="s">
        <v>989</v>
      </c>
      <c r="M575" s="86">
        <v>1</v>
      </c>
      <c r="N575" s="86" t="s">
        <v>3363</v>
      </c>
      <c r="O575" s="86" t="s">
        <v>3364</v>
      </c>
      <c r="P575" s="215" t="s">
        <v>1264</v>
      </c>
      <c r="Q575" s="86" t="s">
        <v>1265</v>
      </c>
    </row>
    <row r="576" spans="1:17" s="86" customFormat="1" ht="12.75">
      <c r="A576" s="124">
        <v>575</v>
      </c>
      <c r="B576" s="217" t="s">
        <v>884</v>
      </c>
      <c r="C576" s="218" t="s">
        <v>1637</v>
      </c>
      <c r="D576" s="86" t="s">
        <v>3365</v>
      </c>
      <c r="G576" s="126" t="s">
        <v>989</v>
      </c>
      <c r="M576" s="86">
        <v>1</v>
      </c>
      <c r="N576" s="86" t="s">
        <v>3366</v>
      </c>
      <c r="O576" s="86" t="s">
        <v>3367</v>
      </c>
      <c r="P576" s="215" t="s">
        <v>1264</v>
      </c>
      <c r="Q576" s="86" t="s">
        <v>1265</v>
      </c>
    </row>
    <row r="577" spans="1:17" s="86" customFormat="1" ht="12.75">
      <c r="A577" s="124">
        <v>576</v>
      </c>
      <c r="B577" s="217" t="s">
        <v>884</v>
      </c>
      <c r="C577" s="218" t="s">
        <v>1637</v>
      </c>
      <c r="D577" s="86" t="s">
        <v>3368</v>
      </c>
      <c r="G577" s="126" t="s">
        <v>989</v>
      </c>
      <c r="M577" s="86">
        <v>1</v>
      </c>
      <c r="N577" s="86" t="s">
        <v>3369</v>
      </c>
      <c r="O577" s="86" t="s">
        <v>3370</v>
      </c>
      <c r="P577" s="215" t="s">
        <v>1264</v>
      </c>
      <c r="Q577" s="86" t="s">
        <v>1265</v>
      </c>
    </row>
    <row r="578" spans="1:17" s="86" customFormat="1" ht="12.75">
      <c r="A578" s="124">
        <v>577</v>
      </c>
      <c r="B578" s="217" t="s">
        <v>884</v>
      </c>
      <c r="C578" s="218" t="s">
        <v>1637</v>
      </c>
      <c r="D578" s="86" t="s">
        <v>3371</v>
      </c>
      <c r="G578" s="126" t="s">
        <v>989</v>
      </c>
      <c r="M578" s="86">
        <v>1</v>
      </c>
      <c r="N578" s="86" t="s">
        <v>3372</v>
      </c>
      <c r="O578" s="86" t="s">
        <v>3373</v>
      </c>
      <c r="P578" s="215" t="s">
        <v>1264</v>
      </c>
      <c r="Q578" s="86" t="s">
        <v>1265</v>
      </c>
    </row>
    <row r="579" spans="1:17" s="86" customFormat="1" ht="12.75">
      <c r="A579" s="124">
        <v>578</v>
      </c>
      <c r="B579" s="217" t="s">
        <v>884</v>
      </c>
      <c r="C579" s="218" t="s">
        <v>1637</v>
      </c>
      <c r="D579" s="86" t="s">
        <v>3374</v>
      </c>
      <c r="G579" s="126" t="s">
        <v>989</v>
      </c>
      <c r="M579" s="86">
        <v>1</v>
      </c>
      <c r="N579" s="86" t="s">
        <v>3375</v>
      </c>
      <c r="O579" s="86" t="s">
        <v>3376</v>
      </c>
      <c r="P579" s="215" t="s">
        <v>1264</v>
      </c>
      <c r="Q579" s="86" t="s">
        <v>1265</v>
      </c>
    </row>
    <row r="580" spans="1:17" s="86" customFormat="1" ht="12.75">
      <c r="A580" s="124">
        <v>579</v>
      </c>
      <c r="B580" s="217" t="s">
        <v>884</v>
      </c>
      <c r="C580" s="218" t="s">
        <v>1637</v>
      </c>
      <c r="D580" s="86" t="s">
        <v>3377</v>
      </c>
      <c r="G580" s="126" t="s">
        <v>989</v>
      </c>
      <c r="M580" s="86">
        <v>1</v>
      </c>
      <c r="N580" s="86" t="s">
        <v>3378</v>
      </c>
      <c r="O580" s="86" t="s">
        <v>3379</v>
      </c>
      <c r="P580" s="215" t="s">
        <v>1264</v>
      </c>
      <c r="Q580" s="86" t="s">
        <v>1265</v>
      </c>
    </row>
    <row r="581" spans="1:17" s="86" customFormat="1" ht="12.75">
      <c r="A581" s="124">
        <v>580</v>
      </c>
      <c r="B581" s="217" t="s">
        <v>884</v>
      </c>
      <c r="C581" s="218" t="s">
        <v>1637</v>
      </c>
      <c r="D581" s="86" t="s">
        <v>3380</v>
      </c>
      <c r="G581" s="126" t="s">
        <v>989</v>
      </c>
      <c r="M581" s="86">
        <v>1</v>
      </c>
      <c r="N581" s="86" t="s">
        <v>3381</v>
      </c>
      <c r="O581" s="86" t="s">
        <v>3382</v>
      </c>
      <c r="P581" s="215" t="s">
        <v>1264</v>
      </c>
      <c r="Q581" s="86" t="s">
        <v>1265</v>
      </c>
    </row>
    <row r="582" spans="1:17" s="86" customFormat="1" ht="12.75">
      <c r="A582" s="124">
        <v>581</v>
      </c>
      <c r="B582" s="217" t="s">
        <v>884</v>
      </c>
      <c r="C582" s="218" t="s">
        <v>1637</v>
      </c>
      <c r="D582" s="86" t="s">
        <v>3383</v>
      </c>
      <c r="G582" s="126" t="s">
        <v>989</v>
      </c>
      <c r="M582" s="86">
        <v>1</v>
      </c>
      <c r="N582" s="86" t="s">
        <v>3384</v>
      </c>
      <c r="O582" s="86" t="s">
        <v>3385</v>
      </c>
      <c r="P582" s="215" t="s">
        <v>1264</v>
      </c>
      <c r="Q582" s="86" t="s">
        <v>1265</v>
      </c>
    </row>
    <row r="583" spans="1:17" s="86" customFormat="1" ht="12.75">
      <c r="A583" s="124">
        <v>582</v>
      </c>
      <c r="B583" s="217" t="s">
        <v>884</v>
      </c>
      <c r="C583" s="218" t="s">
        <v>1637</v>
      </c>
      <c r="D583" s="86" t="s">
        <v>3386</v>
      </c>
      <c r="G583" s="126" t="s">
        <v>989</v>
      </c>
      <c r="M583" s="86">
        <v>1</v>
      </c>
      <c r="N583" s="86" t="s">
        <v>3387</v>
      </c>
      <c r="O583" s="86" t="s">
        <v>3388</v>
      </c>
      <c r="P583" s="215" t="s">
        <v>1264</v>
      </c>
      <c r="Q583" s="86" t="s">
        <v>1265</v>
      </c>
    </row>
    <row r="584" spans="1:17" s="86" customFormat="1" ht="12.75">
      <c r="A584" s="124">
        <v>583</v>
      </c>
      <c r="B584" s="217" t="s">
        <v>884</v>
      </c>
      <c r="C584" s="218" t="s">
        <v>1637</v>
      </c>
      <c r="D584" s="86" t="s">
        <v>3389</v>
      </c>
      <c r="G584" s="126" t="s">
        <v>989</v>
      </c>
      <c r="M584" s="86">
        <v>1</v>
      </c>
      <c r="N584" s="86" t="s">
        <v>3390</v>
      </c>
      <c r="O584" s="86" t="s">
        <v>3391</v>
      </c>
      <c r="P584" s="215" t="s">
        <v>1264</v>
      </c>
      <c r="Q584" s="86" t="s">
        <v>1265</v>
      </c>
    </row>
    <row r="585" spans="1:17" s="86" customFormat="1" ht="12.75">
      <c r="A585" s="124">
        <v>584</v>
      </c>
      <c r="B585" s="217" t="s">
        <v>884</v>
      </c>
      <c r="C585" s="218" t="s">
        <v>1637</v>
      </c>
      <c r="D585" s="86" t="s">
        <v>3392</v>
      </c>
      <c r="G585" s="126" t="s">
        <v>989</v>
      </c>
      <c r="M585" s="86">
        <v>1</v>
      </c>
      <c r="N585" s="86" t="s">
        <v>3393</v>
      </c>
      <c r="O585" s="86" t="s">
        <v>3394</v>
      </c>
      <c r="P585" s="215" t="s">
        <v>1264</v>
      </c>
      <c r="Q585" s="86" t="s">
        <v>1265</v>
      </c>
    </row>
    <row r="586" spans="1:17" s="86" customFormat="1" ht="12.75">
      <c r="A586" s="124">
        <v>585</v>
      </c>
      <c r="B586" s="217" t="s">
        <v>884</v>
      </c>
      <c r="C586" s="218" t="s">
        <v>1637</v>
      </c>
      <c r="D586" s="86" t="s">
        <v>3395</v>
      </c>
      <c r="G586" s="126" t="s">
        <v>989</v>
      </c>
      <c r="M586" s="86">
        <v>1</v>
      </c>
      <c r="N586" s="86" t="s">
        <v>3396</v>
      </c>
      <c r="O586" s="86" t="s">
        <v>3397</v>
      </c>
      <c r="P586" s="215" t="s">
        <v>1264</v>
      </c>
      <c r="Q586" s="86" t="s">
        <v>1265</v>
      </c>
    </row>
    <row r="587" spans="1:17" s="86" customFormat="1" ht="12.75">
      <c r="A587" s="124">
        <v>586</v>
      </c>
      <c r="B587" s="217" t="s">
        <v>884</v>
      </c>
      <c r="C587" s="218" t="s">
        <v>1637</v>
      </c>
      <c r="D587" s="86" t="s">
        <v>3398</v>
      </c>
      <c r="G587" s="126" t="s">
        <v>989</v>
      </c>
      <c r="M587" s="86">
        <v>1</v>
      </c>
      <c r="N587" s="86" t="s">
        <v>3399</v>
      </c>
      <c r="O587" s="86" t="s">
        <v>3400</v>
      </c>
      <c r="P587" s="215" t="s">
        <v>1264</v>
      </c>
      <c r="Q587" s="86" t="s">
        <v>1265</v>
      </c>
    </row>
    <row r="588" spans="1:17" s="86" customFormat="1" ht="12.75">
      <c r="A588" s="124">
        <v>587</v>
      </c>
      <c r="B588" s="217" t="s">
        <v>884</v>
      </c>
      <c r="C588" s="218" t="s">
        <v>1637</v>
      </c>
      <c r="D588" s="86" t="s">
        <v>3401</v>
      </c>
      <c r="G588" s="126" t="s">
        <v>989</v>
      </c>
      <c r="M588" s="86">
        <v>1</v>
      </c>
      <c r="N588" s="86" t="s">
        <v>3402</v>
      </c>
      <c r="O588" s="86" t="s">
        <v>3403</v>
      </c>
      <c r="P588" s="215" t="s">
        <v>1264</v>
      </c>
      <c r="Q588" s="86" t="s">
        <v>1265</v>
      </c>
    </row>
    <row r="589" spans="1:17" s="86" customFormat="1" ht="12.75">
      <c r="A589" s="124">
        <v>588</v>
      </c>
      <c r="B589" s="217" t="s">
        <v>884</v>
      </c>
      <c r="C589" s="218" t="s">
        <v>1637</v>
      </c>
      <c r="D589" s="86" t="s">
        <v>3404</v>
      </c>
      <c r="G589" s="126" t="s">
        <v>989</v>
      </c>
      <c r="M589" s="86">
        <v>1</v>
      </c>
      <c r="N589" s="86" t="s">
        <v>3405</v>
      </c>
      <c r="O589" s="86" t="s">
        <v>3406</v>
      </c>
      <c r="P589" s="215" t="s">
        <v>1264</v>
      </c>
      <c r="Q589" s="86" t="s">
        <v>1265</v>
      </c>
    </row>
    <row r="590" spans="1:17" s="86" customFormat="1" ht="12.75">
      <c r="A590" s="124">
        <v>589</v>
      </c>
      <c r="B590" s="217" t="s">
        <v>884</v>
      </c>
      <c r="C590" s="218" t="s">
        <v>1637</v>
      </c>
      <c r="D590" s="86" t="s">
        <v>3407</v>
      </c>
      <c r="G590" s="126" t="s">
        <v>989</v>
      </c>
      <c r="M590" s="86">
        <v>1</v>
      </c>
      <c r="N590" s="86" t="s">
        <v>3408</v>
      </c>
      <c r="O590" s="86" t="s">
        <v>3409</v>
      </c>
      <c r="P590" s="215" t="s">
        <v>1264</v>
      </c>
      <c r="Q590" s="86" t="s">
        <v>1265</v>
      </c>
    </row>
    <row r="591" spans="1:17" s="86" customFormat="1" ht="12.75">
      <c r="A591" s="124">
        <v>590</v>
      </c>
      <c r="B591" s="217" t="s">
        <v>884</v>
      </c>
      <c r="C591" s="218" t="s">
        <v>1637</v>
      </c>
      <c r="D591" s="86" t="s">
        <v>3410</v>
      </c>
      <c r="G591" s="126" t="s">
        <v>989</v>
      </c>
      <c r="M591" s="86">
        <v>1</v>
      </c>
      <c r="N591" s="86" t="s">
        <v>3411</v>
      </c>
      <c r="O591" s="86" t="s">
        <v>3412</v>
      </c>
      <c r="P591" s="215" t="s">
        <v>1264</v>
      </c>
      <c r="Q591" s="86" t="s">
        <v>1265</v>
      </c>
    </row>
    <row r="592" spans="1:17" s="86" customFormat="1" ht="12.75">
      <c r="A592" s="124">
        <v>591</v>
      </c>
      <c r="B592" s="217" t="s">
        <v>884</v>
      </c>
      <c r="C592" s="218" t="s">
        <v>1637</v>
      </c>
      <c r="D592" s="86" t="s">
        <v>3413</v>
      </c>
      <c r="G592" s="126" t="s">
        <v>989</v>
      </c>
      <c r="M592" s="86">
        <v>1</v>
      </c>
      <c r="N592" s="86" t="s">
        <v>3414</v>
      </c>
      <c r="O592" s="86" t="s">
        <v>3415</v>
      </c>
      <c r="P592" s="215" t="s">
        <v>1264</v>
      </c>
      <c r="Q592" s="86" t="s">
        <v>1265</v>
      </c>
    </row>
    <row r="593" spans="1:17" s="86" customFormat="1" ht="12.75">
      <c r="A593" s="124">
        <v>592</v>
      </c>
      <c r="B593" s="217" t="s">
        <v>884</v>
      </c>
      <c r="C593" s="218" t="s">
        <v>1637</v>
      </c>
      <c r="D593" s="86" t="s">
        <v>3416</v>
      </c>
      <c r="G593" s="126" t="s">
        <v>989</v>
      </c>
      <c r="M593" s="86">
        <v>1</v>
      </c>
      <c r="N593" s="86" t="s">
        <v>3417</v>
      </c>
      <c r="O593" s="86" t="s">
        <v>3418</v>
      </c>
      <c r="P593" s="215" t="s">
        <v>1264</v>
      </c>
      <c r="Q593" s="86" t="s">
        <v>1265</v>
      </c>
    </row>
    <row r="594" spans="1:17" s="86" customFormat="1" ht="12.75">
      <c r="A594" s="124">
        <v>593</v>
      </c>
      <c r="B594" s="217" t="s">
        <v>884</v>
      </c>
      <c r="C594" s="218" t="s">
        <v>1637</v>
      </c>
      <c r="D594" s="86" t="s">
        <v>3419</v>
      </c>
      <c r="G594" s="126" t="s">
        <v>989</v>
      </c>
      <c r="M594" s="86">
        <v>1</v>
      </c>
      <c r="N594" s="86" t="s">
        <v>3420</v>
      </c>
      <c r="O594" s="86" t="s">
        <v>3421</v>
      </c>
      <c r="P594" s="215" t="s">
        <v>1264</v>
      </c>
      <c r="Q594" s="86" t="s">
        <v>1265</v>
      </c>
    </row>
    <row r="595" spans="1:17" s="86" customFormat="1" ht="12.75">
      <c r="A595" s="124">
        <v>594</v>
      </c>
      <c r="B595" s="217" t="s">
        <v>884</v>
      </c>
      <c r="C595" s="218" t="s">
        <v>1637</v>
      </c>
      <c r="D595" s="86" t="s">
        <v>3422</v>
      </c>
      <c r="G595" s="126" t="s">
        <v>989</v>
      </c>
      <c r="M595" s="86">
        <v>1</v>
      </c>
      <c r="N595" s="86" t="s">
        <v>3423</v>
      </c>
      <c r="O595" s="86" t="s">
        <v>3424</v>
      </c>
      <c r="P595" s="215" t="s">
        <v>1264</v>
      </c>
      <c r="Q595" s="86" t="s">
        <v>1265</v>
      </c>
    </row>
    <row r="596" spans="1:17" s="86" customFormat="1" ht="12.75">
      <c r="A596" s="124">
        <v>595</v>
      </c>
      <c r="B596" s="217" t="s">
        <v>884</v>
      </c>
      <c r="C596" s="218" t="s">
        <v>1637</v>
      </c>
      <c r="D596" s="86" t="s">
        <v>3425</v>
      </c>
      <c r="G596" s="126" t="s">
        <v>989</v>
      </c>
      <c r="M596" s="86">
        <v>1</v>
      </c>
      <c r="N596" s="86" t="s">
        <v>3426</v>
      </c>
      <c r="O596" s="86" t="s">
        <v>3427</v>
      </c>
      <c r="P596" s="215" t="s">
        <v>1264</v>
      </c>
      <c r="Q596" s="86" t="s">
        <v>1265</v>
      </c>
    </row>
    <row r="597" spans="1:17" s="86" customFormat="1" ht="12.75">
      <c r="A597" s="124">
        <v>596</v>
      </c>
      <c r="B597" s="217" t="s">
        <v>884</v>
      </c>
      <c r="C597" s="218" t="s">
        <v>1637</v>
      </c>
      <c r="D597" s="86" t="s">
        <v>3428</v>
      </c>
      <c r="G597" s="126" t="s">
        <v>989</v>
      </c>
      <c r="M597" s="86">
        <v>1</v>
      </c>
      <c r="N597" s="86" t="s">
        <v>3429</v>
      </c>
      <c r="O597" s="86" t="s">
        <v>3430</v>
      </c>
      <c r="P597" s="215" t="s">
        <v>1264</v>
      </c>
      <c r="Q597" s="86" t="s">
        <v>1265</v>
      </c>
    </row>
    <row r="598" spans="1:17" s="86" customFormat="1" ht="12.75">
      <c r="A598" s="124">
        <v>597</v>
      </c>
      <c r="B598" s="217" t="s">
        <v>884</v>
      </c>
      <c r="C598" s="218" t="s">
        <v>1637</v>
      </c>
      <c r="D598" s="86" t="s">
        <v>3431</v>
      </c>
      <c r="G598" s="126" t="s">
        <v>989</v>
      </c>
      <c r="M598" s="86">
        <v>1</v>
      </c>
      <c r="N598" s="86" t="s">
        <v>3432</v>
      </c>
      <c r="O598" s="86" t="s">
        <v>3433</v>
      </c>
      <c r="P598" s="215" t="s">
        <v>1264</v>
      </c>
      <c r="Q598" s="86" t="s">
        <v>1265</v>
      </c>
    </row>
    <row r="599" spans="1:17" s="86" customFormat="1" ht="12.75">
      <c r="A599" s="124">
        <v>598</v>
      </c>
      <c r="B599" s="217" t="s">
        <v>884</v>
      </c>
      <c r="C599" s="218" t="s">
        <v>1637</v>
      </c>
      <c r="D599" s="86" t="s">
        <v>3434</v>
      </c>
      <c r="G599" s="126" t="s">
        <v>989</v>
      </c>
      <c r="M599" s="86">
        <v>1</v>
      </c>
      <c r="N599" s="86" t="s">
        <v>3435</v>
      </c>
      <c r="O599" s="86" t="s">
        <v>3436</v>
      </c>
      <c r="P599" s="215" t="s">
        <v>1264</v>
      </c>
      <c r="Q599" s="86" t="s">
        <v>1265</v>
      </c>
    </row>
    <row r="600" spans="1:17" s="86" customFormat="1" ht="12.75">
      <c r="A600" s="124">
        <v>599</v>
      </c>
      <c r="B600" s="217" t="s">
        <v>884</v>
      </c>
      <c r="C600" s="218" t="s">
        <v>1637</v>
      </c>
      <c r="D600" s="86" t="s">
        <v>3437</v>
      </c>
      <c r="G600" s="126" t="s">
        <v>989</v>
      </c>
      <c r="M600" s="86">
        <v>1</v>
      </c>
      <c r="N600" s="86" t="s">
        <v>3438</v>
      </c>
      <c r="O600" s="86" t="s">
        <v>3439</v>
      </c>
      <c r="P600" s="215" t="s">
        <v>1264</v>
      </c>
      <c r="Q600" s="86" t="s">
        <v>1265</v>
      </c>
    </row>
    <row r="601" spans="1:17" s="86" customFormat="1" ht="12.75">
      <c r="A601" s="124">
        <v>600</v>
      </c>
      <c r="B601" s="217" t="s">
        <v>884</v>
      </c>
      <c r="C601" s="218" t="s">
        <v>1637</v>
      </c>
      <c r="D601" s="86" t="s">
        <v>3440</v>
      </c>
      <c r="G601" s="126" t="s">
        <v>989</v>
      </c>
      <c r="M601" s="86">
        <v>1</v>
      </c>
      <c r="N601" s="86" t="s">
        <v>3441</v>
      </c>
      <c r="O601" s="86" t="s">
        <v>3442</v>
      </c>
      <c r="P601" s="215" t="s">
        <v>1264</v>
      </c>
      <c r="Q601" s="86" t="s">
        <v>1265</v>
      </c>
    </row>
    <row r="602" spans="1:17" s="86" customFormat="1" ht="12.75">
      <c r="A602" s="124">
        <v>601</v>
      </c>
      <c r="B602" s="217" t="s">
        <v>884</v>
      </c>
      <c r="C602" s="218" t="s">
        <v>1637</v>
      </c>
      <c r="D602" s="86" t="s">
        <v>3443</v>
      </c>
      <c r="G602" s="126" t="s">
        <v>989</v>
      </c>
      <c r="M602" s="86">
        <v>1</v>
      </c>
      <c r="N602" s="86" t="s">
        <v>3444</v>
      </c>
      <c r="O602" s="86" t="s">
        <v>3445</v>
      </c>
      <c r="P602" s="215" t="s">
        <v>1264</v>
      </c>
      <c r="Q602" s="86" t="s">
        <v>1265</v>
      </c>
    </row>
    <row r="603" spans="1:17" s="86" customFormat="1" ht="12.75">
      <c r="A603" s="124">
        <v>602</v>
      </c>
      <c r="B603" s="217" t="s">
        <v>884</v>
      </c>
      <c r="C603" s="218" t="s">
        <v>1637</v>
      </c>
      <c r="D603" s="86" t="s">
        <v>3446</v>
      </c>
      <c r="G603" s="126" t="s">
        <v>989</v>
      </c>
      <c r="M603" s="86">
        <v>1</v>
      </c>
      <c r="N603" s="86" t="s">
        <v>3447</v>
      </c>
      <c r="O603" s="86" t="s">
        <v>3448</v>
      </c>
      <c r="P603" s="215" t="s">
        <v>1264</v>
      </c>
      <c r="Q603" s="86" t="s">
        <v>1265</v>
      </c>
    </row>
    <row r="604" spans="1:17" s="86" customFormat="1" ht="12.75">
      <c r="A604" s="124">
        <v>603</v>
      </c>
      <c r="B604" s="217" t="s">
        <v>884</v>
      </c>
      <c r="C604" s="218" t="s">
        <v>1637</v>
      </c>
      <c r="D604" s="86" t="s">
        <v>3449</v>
      </c>
      <c r="G604" s="126" t="s">
        <v>989</v>
      </c>
      <c r="M604" s="86">
        <v>1</v>
      </c>
      <c r="N604" s="86" t="s">
        <v>3450</v>
      </c>
      <c r="O604" s="86" t="s">
        <v>3451</v>
      </c>
      <c r="P604" s="215" t="s">
        <v>1264</v>
      </c>
      <c r="Q604" s="86" t="s">
        <v>1265</v>
      </c>
    </row>
    <row r="605" spans="1:17" s="86" customFormat="1" ht="12.75">
      <c r="A605" s="124">
        <v>604</v>
      </c>
      <c r="B605" s="217" t="s">
        <v>884</v>
      </c>
      <c r="C605" s="218" t="s">
        <v>1637</v>
      </c>
      <c r="D605" s="86" t="s">
        <v>3452</v>
      </c>
      <c r="G605" s="126" t="s">
        <v>989</v>
      </c>
      <c r="M605" s="86">
        <v>1</v>
      </c>
      <c r="N605" s="86" t="s">
        <v>3453</v>
      </c>
      <c r="O605" s="86" t="s">
        <v>3454</v>
      </c>
      <c r="P605" s="215" t="s">
        <v>1264</v>
      </c>
      <c r="Q605" s="86" t="s">
        <v>1265</v>
      </c>
    </row>
    <row r="606" spans="1:17" s="86" customFormat="1" ht="12.75">
      <c r="A606" s="124">
        <v>605</v>
      </c>
      <c r="B606" s="217" t="s">
        <v>884</v>
      </c>
      <c r="C606" s="218" t="s">
        <v>1637</v>
      </c>
      <c r="D606" s="86" t="s">
        <v>3455</v>
      </c>
      <c r="G606" s="126" t="s">
        <v>989</v>
      </c>
      <c r="M606" s="86">
        <v>1</v>
      </c>
      <c r="N606" s="86" t="s">
        <v>3456</v>
      </c>
      <c r="O606" s="86" t="s">
        <v>3457</v>
      </c>
      <c r="P606" s="215" t="s">
        <v>1264</v>
      </c>
      <c r="Q606" s="86" t="s">
        <v>1265</v>
      </c>
    </row>
    <row r="607" spans="1:17" s="86" customFormat="1" ht="12.75">
      <c r="A607" s="124">
        <v>606</v>
      </c>
      <c r="B607" s="217" t="s">
        <v>884</v>
      </c>
      <c r="C607" s="218" t="s">
        <v>1637</v>
      </c>
      <c r="D607" s="86" t="s">
        <v>3458</v>
      </c>
      <c r="G607" s="126" t="s">
        <v>989</v>
      </c>
      <c r="M607" s="86">
        <v>1</v>
      </c>
      <c r="N607" s="86" t="s">
        <v>3459</v>
      </c>
      <c r="O607" s="86" t="s">
        <v>3460</v>
      </c>
      <c r="P607" s="215" t="s">
        <v>1264</v>
      </c>
      <c r="Q607" s="86" t="s">
        <v>1265</v>
      </c>
    </row>
    <row r="608" spans="1:17" s="86" customFormat="1" ht="12.75">
      <c r="A608" s="124">
        <v>607</v>
      </c>
      <c r="B608" s="217" t="s">
        <v>884</v>
      </c>
      <c r="C608" s="218" t="s">
        <v>1637</v>
      </c>
      <c r="D608" s="86" t="s">
        <v>3461</v>
      </c>
      <c r="G608" s="126" t="s">
        <v>989</v>
      </c>
      <c r="M608" s="86">
        <v>1</v>
      </c>
      <c r="N608" s="86" t="s">
        <v>3462</v>
      </c>
      <c r="O608" s="86" t="s">
        <v>3463</v>
      </c>
      <c r="P608" s="215" t="s">
        <v>1264</v>
      </c>
      <c r="Q608" s="86" t="s">
        <v>1265</v>
      </c>
    </row>
    <row r="609" spans="1:17" s="86" customFormat="1" ht="12.75">
      <c r="A609" s="124">
        <v>608</v>
      </c>
      <c r="B609" s="217" t="s">
        <v>884</v>
      </c>
      <c r="C609" s="218" t="s">
        <v>1637</v>
      </c>
      <c r="D609" s="86" t="s">
        <v>3464</v>
      </c>
      <c r="G609" s="126" t="s">
        <v>989</v>
      </c>
      <c r="M609" s="86">
        <v>1</v>
      </c>
      <c r="N609" s="86" t="s">
        <v>3465</v>
      </c>
      <c r="O609" s="86" t="s">
        <v>3466</v>
      </c>
      <c r="P609" s="215" t="s">
        <v>1264</v>
      </c>
      <c r="Q609" s="86" t="s">
        <v>1265</v>
      </c>
    </row>
    <row r="610" spans="1:17" s="86" customFormat="1" ht="12.75">
      <c r="A610" s="124">
        <v>609</v>
      </c>
      <c r="B610" s="217" t="s">
        <v>884</v>
      </c>
      <c r="C610" s="218" t="s">
        <v>1637</v>
      </c>
      <c r="D610" s="86" t="s">
        <v>3467</v>
      </c>
      <c r="G610" s="126" t="s">
        <v>989</v>
      </c>
      <c r="M610" s="86">
        <v>1</v>
      </c>
      <c r="N610" s="86" t="s">
        <v>3468</v>
      </c>
      <c r="O610" s="86" t="s">
        <v>3469</v>
      </c>
      <c r="P610" s="215" t="s">
        <v>1264</v>
      </c>
      <c r="Q610" s="86" t="s">
        <v>1265</v>
      </c>
    </row>
    <row r="611" spans="1:17" s="86" customFormat="1" ht="12.75">
      <c r="A611" s="124">
        <v>610</v>
      </c>
      <c r="B611" s="217" t="s">
        <v>884</v>
      </c>
      <c r="C611" s="218" t="s">
        <v>1637</v>
      </c>
      <c r="D611" s="86" t="s">
        <v>3470</v>
      </c>
      <c r="G611" s="126" t="s">
        <v>989</v>
      </c>
      <c r="M611" s="86">
        <v>1</v>
      </c>
      <c r="N611" s="86" t="s">
        <v>3471</v>
      </c>
      <c r="O611" s="86" t="s">
        <v>3472</v>
      </c>
      <c r="P611" s="215" t="s">
        <v>1264</v>
      </c>
      <c r="Q611" s="86" t="s">
        <v>1265</v>
      </c>
    </row>
    <row r="612" spans="1:17" s="86" customFormat="1" ht="12.75">
      <c r="A612" s="124">
        <v>611</v>
      </c>
      <c r="B612" s="217" t="s">
        <v>884</v>
      </c>
      <c r="C612" s="218" t="s">
        <v>1637</v>
      </c>
      <c r="D612" s="86" t="s">
        <v>3473</v>
      </c>
      <c r="G612" s="126" t="s">
        <v>989</v>
      </c>
      <c r="M612" s="86">
        <v>1</v>
      </c>
      <c r="N612" s="86" t="s">
        <v>3474</v>
      </c>
      <c r="O612" s="86" t="s">
        <v>3475</v>
      </c>
      <c r="P612" s="215" t="s">
        <v>1264</v>
      </c>
      <c r="Q612" s="86" t="s">
        <v>1265</v>
      </c>
    </row>
    <row r="613" spans="1:17" s="86" customFormat="1" ht="12.75">
      <c r="A613" s="124">
        <v>612</v>
      </c>
      <c r="B613" s="217" t="s">
        <v>884</v>
      </c>
      <c r="C613" s="218" t="s">
        <v>1637</v>
      </c>
      <c r="D613" s="86" t="s">
        <v>3476</v>
      </c>
      <c r="G613" s="126" t="s">
        <v>989</v>
      </c>
      <c r="M613" s="86">
        <v>1</v>
      </c>
      <c r="N613" s="86" t="s">
        <v>3477</v>
      </c>
      <c r="O613" s="86" t="s">
        <v>3478</v>
      </c>
      <c r="P613" s="215" t="s">
        <v>1264</v>
      </c>
      <c r="Q613" s="86" t="s">
        <v>1265</v>
      </c>
    </row>
    <row r="614" spans="1:17" s="86" customFormat="1" ht="12.75">
      <c r="A614" s="124">
        <v>613</v>
      </c>
      <c r="B614" s="217" t="s">
        <v>884</v>
      </c>
      <c r="C614" s="218" t="s">
        <v>1637</v>
      </c>
      <c r="D614" s="86" t="s">
        <v>3479</v>
      </c>
      <c r="G614" s="126" t="s">
        <v>989</v>
      </c>
      <c r="M614" s="86">
        <v>1</v>
      </c>
      <c r="N614" s="86" t="s">
        <v>3480</v>
      </c>
      <c r="O614" s="86" t="s">
        <v>3481</v>
      </c>
      <c r="P614" s="215" t="s">
        <v>1264</v>
      </c>
      <c r="Q614" s="86" t="s">
        <v>1265</v>
      </c>
    </row>
    <row r="615" spans="1:17" s="86" customFormat="1" ht="12.75">
      <c r="A615" s="124">
        <v>614</v>
      </c>
      <c r="B615" s="217" t="s">
        <v>884</v>
      </c>
      <c r="C615" s="218" t="s">
        <v>1637</v>
      </c>
      <c r="D615" s="86" t="s">
        <v>3482</v>
      </c>
      <c r="G615" s="126" t="s">
        <v>989</v>
      </c>
      <c r="M615" s="86">
        <v>1</v>
      </c>
      <c r="N615" s="86" t="s">
        <v>3483</v>
      </c>
      <c r="O615" s="86" t="s">
        <v>3484</v>
      </c>
      <c r="P615" s="215" t="s">
        <v>1264</v>
      </c>
      <c r="Q615" s="86" t="s">
        <v>1265</v>
      </c>
    </row>
    <row r="616" spans="1:17" s="86" customFormat="1" ht="12.75">
      <c r="A616" s="124">
        <v>615</v>
      </c>
      <c r="B616" s="217" t="s">
        <v>884</v>
      </c>
      <c r="C616" s="218" t="s">
        <v>1637</v>
      </c>
      <c r="D616" s="86" t="s">
        <v>3485</v>
      </c>
      <c r="G616" s="126" t="s">
        <v>989</v>
      </c>
      <c r="M616" s="86">
        <v>1</v>
      </c>
      <c r="N616" s="86" t="s">
        <v>3486</v>
      </c>
      <c r="O616" s="86" t="s">
        <v>3487</v>
      </c>
      <c r="P616" s="215" t="s">
        <v>1264</v>
      </c>
      <c r="Q616" s="86" t="s">
        <v>1265</v>
      </c>
    </row>
    <row r="617" spans="1:17" s="86" customFormat="1" ht="12.75">
      <c r="A617" s="124">
        <v>616</v>
      </c>
      <c r="B617" s="217" t="s">
        <v>884</v>
      </c>
      <c r="C617" s="218" t="s">
        <v>1637</v>
      </c>
      <c r="D617" s="86" t="s">
        <v>3488</v>
      </c>
      <c r="G617" s="126" t="s">
        <v>989</v>
      </c>
      <c r="M617" s="86">
        <v>1</v>
      </c>
      <c r="N617" s="86" t="s">
        <v>3489</v>
      </c>
      <c r="O617" s="86" t="s">
        <v>3490</v>
      </c>
      <c r="P617" s="215" t="s">
        <v>1264</v>
      </c>
      <c r="Q617" s="86" t="s">
        <v>1265</v>
      </c>
    </row>
    <row r="618" spans="1:17" s="86" customFormat="1" ht="12.75">
      <c r="A618" s="124">
        <v>617</v>
      </c>
      <c r="B618" s="217" t="s">
        <v>884</v>
      </c>
      <c r="C618" s="218" t="s">
        <v>1637</v>
      </c>
      <c r="D618" s="86" t="s">
        <v>3491</v>
      </c>
      <c r="G618" s="126" t="s">
        <v>989</v>
      </c>
      <c r="M618" s="86">
        <v>1</v>
      </c>
      <c r="N618" s="86" t="s">
        <v>3492</v>
      </c>
      <c r="O618" s="86" t="s">
        <v>3493</v>
      </c>
      <c r="P618" s="215" t="s">
        <v>1264</v>
      </c>
      <c r="Q618" s="86" t="s">
        <v>1265</v>
      </c>
    </row>
    <row r="619" spans="1:17" s="86" customFormat="1" ht="12.75">
      <c r="A619" s="124">
        <v>618</v>
      </c>
      <c r="B619" s="217" t="s">
        <v>884</v>
      </c>
      <c r="C619" s="218" t="s">
        <v>1637</v>
      </c>
      <c r="D619" s="86" t="s">
        <v>3494</v>
      </c>
      <c r="G619" s="126" t="s">
        <v>989</v>
      </c>
      <c r="M619" s="86">
        <v>1</v>
      </c>
      <c r="N619" s="86" t="s">
        <v>3495</v>
      </c>
      <c r="O619" s="86" t="s">
        <v>3496</v>
      </c>
      <c r="P619" s="215" t="s">
        <v>1264</v>
      </c>
      <c r="Q619" s="86" t="s">
        <v>1265</v>
      </c>
    </row>
    <row r="620" spans="1:17" s="86" customFormat="1" ht="12.75">
      <c r="A620" s="124">
        <v>619</v>
      </c>
      <c r="B620" s="217" t="s">
        <v>884</v>
      </c>
      <c r="C620" s="218" t="s">
        <v>1637</v>
      </c>
      <c r="D620" s="86" t="s">
        <v>3497</v>
      </c>
      <c r="G620" s="126" t="s">
        <v>989</v>
      </c>
      <c r="M620" s="86">
        <v>1</v>
      </c>
      <c r="N620" s="86" t="s">
        <v>3498</v>
      </c>
      <c r="O620" s="86" t="s">
        <v>3499</v>
      </c>
      <c r="P620" s="215" t="s">
        <v>1264</v>
      </c>
      <c r="Q620" s="86" t="s">
        <v>1265</v>
      </c>
    </row>
    <row r="621" spans="1:17" s="86" customFormat="1" ht="12.75">
      <c r="A621" s="124">
        <v>620</v>
      </c>
      <c r="B621" s="217" t="s">
        <v>884</v>
      </c>
      <c r="C621" s="218" t="s">
        <v>1637</v>
      </c>
      <c r="D621" s="86" t="s">
        <v>3500</v>
      </c>
      <c r="G621" s="126" t="s">
        <v>989</v>
      </c>
      <c r="M621" s="86">
        <v>1</v>
      </c>
      <c r="N621" s="86" t="s">
        <v>3501</v>
      </c>
      <c r="O621" s="86" t="s">
        <v>3502</v>
      </c>
      <c r="P621" s="215" t="s">
        <v>1264</v>
      </c>
      <c r="Q621" s="86" t="s">
        <v>1265</v>
      </c>
    </row>
    <row r="622" spans="1:17" s="86" customFormat="1" ht="12.75">
      <c r="A622" s="124">
        <v>621</v>
      </c>
      <c r="B622" s="217" t="s">
        <v>884</v>
      </c>
      <c r="C622" s="218" t="s">
        <v>1637</v>
      </c>
      <c r="D622" s="86" t="s">
        <v>3503</v>
      </c>
      <c r="G622" s="126" t="s">
        <v>989</v>
      </c>
      <c r="M622" s="86">
        <v>1</v>
      </c>
      <c r="N622" s="86" t="s">
        <v>3504</v>
      </c>
      <c r="O622" s="86" t="s">
        <v>3505</v>
      </c>
      <c r="P622" s="215" t="s">
        <v>1264</v>
      </c>
      <c r="Q622" s="86" t="s">
        <v>1265</v>
      </c>
    </row>
    <row r="623" spans="1:17" s="86" customFormat="1" ht="12.75">
      <c r="A623" s="124">
        <v>622</v>
      </c>
      <c r="B623" s="217" t="s">
        <v>884</v>
      </c>
      <c r="C623" s="218" t="s">
        <v>1637</v>
      </c>
      <c r="D623" s="86" t="s">
        <v>3506</v>
      </c>
      <c r="G623" s="126" t="s">
        <v>989</v>
      </c>
      <c r="M623" s="86">
        <v>1</v>
      </c>
      <c r="N623" s="86" t="s">
        <v>3507</v>
      </c>
      <c r="O623" s="86" t="s">
        <v>3508</v>
      </c>
      <c r="P623" s="215" t="s">
        <v>1264</v>
      </c>
      <c r="Q623" s="86" t="s">
        <v>1265</v>
      </c>
    </row>
    <row r="624" spans="1:17" s="86" customFormat="1" ht="12.75">
      <c r="A624" s="124">
        <v>623</v>
      </c>
      <c r="B624" s="217" t="s">
        <v>884</v>
      </c>
      <c r="C624" s="218" t="s">
        <v>1637</v>
      </c>
      <c r="D624" s="86" t="s">
        <v>3509</v>
      </c>
      <c r="G624" s="126" t="s">
        <v>989</v>
      </c>
      <c r="M624" s="86">
        <v>1</v>
      </c>
      <c r="N624" s="86" t="s">
        <v>3510</v>
      </c>
      <c r="O624" s="86" t="s">
        <v>3511</v>
      </c>
      <c r="P624" s="215" t="s">
        <v>1264</v>
      </c>
      <c r="Q624" s="86" t="s">
        <v>1265</v>
      </c>
    </row>
    <row r="625" spans="1:17" s="86" customFormat="1" ht="12.75">
      <c r="A625" s="124">
        <v>624</v>
      </c>
      <c r="B625" s="217" t="s">
        <v>884</v>
      </c>
      <c r="C625" s="218" t="s">
        <v>1637</v>
      </c>
      <c r="D625" s="86" t="s">
        <v>3512</v>
      </c>
      <c r="G625" s="126" t="s">
        <v>989</v>
      </c>
      <c r="M625" s="86">
        <v>1</v>
      </c>
      <c r="N625" s="86" t="s">
        <v>3513</v>
      </c>
      <c r="O625" s="86" t="s">
        <v>3514</v>
      </c>
      <c r="P625" s="215" t="s">
        <v>1264</v>
      </c>
      <c r="Q625" s="86" t="s">
        <v>1265</v>
      </c>
    </row>
    <row r="626" spans="1:17" s="86" customFormat="1" ht="12.75">
      <c r="A626" s="124">
        <v>625</v>
      </c>
      <c r="B626" s="217" t="s">
        <v>884</v>
      </c>
      <c r="C626" s="218" t="s">
        <v>1637</v>
      </c>
      <c r="D626" s="86" t="s">
        <v>3515</v>
      </c>
      <c r="G626" s="126" t="s">
        <v>989</v>
      </c>
      <c r="M626" s="86">
        <v>1</v>
      </c>
      <c r="N626" s="86" t="s">
        <v>3516</v>
      </c>
      <c r="O626" s="86" t="s">
        <v>3517</v>
      </c>
      <c r="P626" s="215" t="s">
        <v>1264</v>
      </c>
      <c r="Q626" s="86" t="s">
        <v>1265</v>
      </c>
    </row>
    <row r="627" spans="1:17" s="86" customFormat="1" ht="12.75">
      <c r="A627" s="124">
        <v>626</v>
      </c>
      <c r="B627" s="217" t="s">
        <v>884</v>
      </c>
      <c r="C627" s="218" t="s">
        <v>1637</v>
      </c>
      <c r="D627" s="86" t="s">
        <v>3518</v>
      </c>
      <c r="G627" s="126" t="s">
        <v>989</v>
      </c>
      <c r="M627" s="86">
        <v>1</v>
      </c>
      <c r="N627" s="86" t="s">
        <v>3519</v>
      </c>
      <c r="O627" s="86" t="s">
        <v>3520</v>
      </c>
      <c r="P627" s="215" t="s">
        <v>1264</v>
      </c>
      <c r="Q627" s="86" t="s">
        <v>1265</v>
      </c>
    </row>
    <row r="628" spans="1:17" s="86" customFormat="1" ht="12.75">
      <c r="A628" s="124">
        <v>627</v>
      </c>
      <c r="B628" s="217" t="s">
        <v>884</v>
      </c>
      <c r="C628" s="218" t="s">
        <v>1637</v>
      </c>
      <c r="D628" s="86" t="s">
        <v>3521</v>
      </c>
      <c r="G628" s="126" t="s">
        <v>989</v>
      </c>
      <c r="M628" s="86">
        <v>1</v>
      </c>
      <c r="N628" s="86" t="s">
        <v>3522</v>
      </c>
      <c r="O628" s="86" t="s">
        <v>3523</v>
      </c>
      <c r="P628" s="215" t="s">
        <v>1264</v>
      </c>
      <c r="Q628" s="86" t="s">
        <v>1265</v>
      </c>
    </row>
    <row r="629" spans="1:17" s="86" customFormat="1" ht="12.75">
      <c r="A629" s="124">
        <v>628</v>
      </c>
      <c r="B629" s="217" t="s">
        <v>884</v>
      </c>
      <c r="C629" s="218" t="s">
        <v>1637</v>
      </c>
      <c r="D629" s="86" t="s">
        <v>3524</v>
      </c>
      <c r="G629" s="126" t="s">
        <v>989</v>
      </c>
      <c r="M629" s="86">
        <v>1</v>
      </c>
      <c r="N629" s="86" t="s">
        <v>3525</v>
      </c>
      <c r="O629" s="86" t="s">
        <v>3526</v>
      </c>
      <c r="P629" s="215" t="s">
        <v>1264</v>
      </c>
      <c r="Q629" s="86" t="s">
        <v>1265</v>
      </c>
    </row>
    <row r="630" spans="1:17" s="86" customFormat="1" ht="12.75">
      <c r="A630" s="124">
        <v>629</v>
      </c>
      <c r="B630" s="217" t="s">
        <v>884</v>
      </c>
      <c r="C630" s="218" t="s">
        <v>1637</v>
      </c>
      <c r="D630" s="86" t="s">
        <v>3527</v>
      </c>
      <c r="G630" s="126" t="s">
        <v>989</v>
      </c>
      <c r="M630" s="86">
        <v>1</v>
      </c>
      <c r="N630" s="86" t="s">
        <v>3528</v>
      </c>
      <c r="O630" s="86" t="s">
        <v>3529</v>
      </c>
      <c r="P630" s="215" t="s">
        <v>1264</v>
      </c>
      <c r="Q630" s="86" t="s">
        <v>1265</v>
      </c>
    </row>
    <row r="631" spans="1:17" s="86" customFormat="1" ht="12.75">
      <c r="A631" s="124">
        <v>630</v>
      </c>
      <c r="B631" s="217" t="s">
        <v>884</v>
      </c>
      <c r="C631" s="218" t="s">
        <v>1637</v>
      </c>
      <c r="D631" s="86" t="s">
        <v>3530</v>
      </c>
      <c r="G631" s="126" t="s">
        <v>989</v>
      </c>
      <c r="M631" s="86">
        <v>1</v>
      </c>
      <c r="N631" s="86" t="s">
        <v>3531</v>
      </c>
      <c r="O631" s="86" t="s">
        <v>3532</v>
      </c>
      <c r="P631" s="215" t="s">
        <v>1264</v>
      </c>
      <c r="Q631" s="86" t="s">
        <v>1265</v>
      </c>
    </row>
    <row r="632" spans="1:17" s="86" customFormat="1" ht="12.75">
      <c r="A632" s="124">
        <v>631</v>
      </c>
      <c r="B632" s="217" t="s">
        <v>884</v>
      </c>
      <c r="C632" s="218" t="s">
        <v>1637</v>
      </c>
      <c r="D632" s="86" t="s">
        <v>3533</v>
      </c>
      <c r="G632" s="126" t="s">
        <v>989</v>
      </c>
      <c r="M632" s="86">
        <v>1</v>
      </c>
      <c r="N632" s="86" t="s">
        <v>3534</v>
      </c>
      <c r="O632" s="86" t="s">
        <v>3535</v>
      </c>
      <c r="P632" s="215" t="s">
        <v>1264</v>
      </c>
      <c r="Q632" s="86" t="s">
        <v>1265</v>
      </c>
    </row>
    <row r="633" spans="1:17" s="86" customFormat="1" ht="12.75">
      <c r="A633" s="124">
        <v>632</v>
      </c>
      <c r="B633" s="217" t="s">
        <v>884</v>
      </c>
      <c r="C633" s="218" t="s">
        <v>1637</v>
      </c>
      <c r="D633" s="86" t="s">
        <v>3536</v>
      </c>
      <c r="G633" s="126" t="s">
        <v>989</v>
      </c>
      <c r="M633" s="86">
        <v>1</v>
      </c>
      <c r="N633" s="86" t="s">
        <v>3537</v>
      </c>
      <c r="O633" s="86" t="s">
        <v>3538</v>
      </c>
      <c r="P633" s="215" t="s">
        <v>1264</v>
      </c>
      <c r="Q633" s="86" t="s">
        <v>1265</v>
      </c>
    </row>
    <row r="634" spans="1:17" s="86" customFormat="1" ht="12.75">
      <c r="A634" s="124">
        <v>633</v>
      </c>
      <c r="B634" s="217" t="s">
        <v>884</v>
      </c>
      <c r="C634" s="218" t="s">
        <v>1637</v>
      </c>
      <c r="D634" s="86" t="s">
        <v>3539</v>
      </c>
      <c r="G634" s="126" t="s">
        <v>989</v>
      </c>
      <c r="M634" s="86">
        <v>1</v>
      </c>
      <c r="N634" s="86" t="s">
        <v>3540</v>
      </c>
      <c r="O634" s="86" t="s">
        <v>3541</v>
      </c>
      <c r="P634" s="215" t="s">
        <v>1264</v>
      </c>
      <c r="Q634" s="86" t="s">
        <v>1265</v>
      </c>
    </row>
    <row r="635" spans="1:17" s="86" customFormat="1" ht="12.75">
      <c r="A635" s="124">
        <v>634</v>
      </c>
      <c r="B635" s="217" t="s">
        <v>884</v>
      </c>
      <c r="C635" s="218" t="s">
        <v>1637</v>
      </c>
      <c r="D635" s="86" t="s">
        <v>3542</v>
      </c>
      <c r="G635" s="126" t="s">
        <v>989</v>
      </c>
      <c r="M635" s="86">
        <v>1</v>
      </c>
      <c r="N635" s="86" t="s">
        <v>3543</v>
      </c>
      <c r="O635" s="86" t="s">
        <v>3544</v>
      </c>
      <c r="P635" s="215" t="s">
        <v>1264</v>
      </c>
      <c r="Q635" s="86" t="s">
        <v>1265</v>
      </c>
    </row>
    <row r="636" spans="1:17" s="86" customFormat="1" ht="12.75">
      <c r="A636" s="124">
        <v>635</v>
      </c>
      <c r="B636" s="217" t="s">
        <v>884</v>
      </c>
      <c r="C636" s="218" t="s">
        <v>1637</v>
      </c>
      <c r="D636" s="86" t="s">
        <v>3545</v>
      </c>
      <c r="G636" s="126" t="s">
        <v>989</v>
      </c>
      <c r="M636" s="86">
        <v>1</v>
      </c>
      <c r="N636" s="86" t="s">
        <v>3546</v>
      </c>
      <c r="O636" s="86" t="s">
        <v>3547</v>
      </c>
      <c r="P636" s="215" t="s">
        <v>1264</v>
      </c>
      <c r="Q636" s="86" t="s">
        <v>1265</v>
      </c>
    </row>
    <row r="637" spans="1:17" s="86" customFormat="1" ht="12.75">
      <c r="A637" s="124">
        <v>636</v>
      </c>
      <c r="B637" s="217" t="s">
        <v>884</v>
      </c>
      <c r="C637" s="218" t="s">
        <v>1637</v>
      </c>
      <c r="D637" s="86" t="s">
        <v>3548</v>
      </c>
      <c r="G637" s="126" t="s">
        <v>989</v>
      </c>
      <c r="M637" s="86">
        <v>1</v>
      </c>
      <c r="N637" s="86" t="s">
        <v>3549</v>
      </c>
      <c r="O637" s="86" t="s">
        <v>3550</v>
      </c>
      <c r="P637" s="215" t="s">
        <v>1264</v>
      </c>
      <c r="Q637" s="86" t="s">
        <v>1265</v>
      </c>
    </row>
    <row r="638" spans="1:17" s="86" customFormat="1" ht="12.75">
      <c r="A638" s="124">
        <v>637</v>
      </c>
      <c r="B638" s="217" t="s">
        <v>884</v>
      </c>
      <c r="C638" s="218" t="s">
        <v>1637</v>
      </c>
      <c r="D638" s="86" t="s">
        <v>3551</v>
      </c>
      <c r="G638" s="126" t="s">
        <v>989</v>
      </c>
      <c r="M638" s="86">
        <v>1</v>
      </c>
      <c r="N638" s="86" t="s">
        <v>3552</v>
      </c>
      <c r="O638" s="86" t="s">
        <v>3553</v>
      </c>
      <c r="P638" s="215" t="s">
        <v>1264</v>
      </c>
      <c r="Q638" s="86" t="s">
        <v>1265</v>
      </c>
    </row>
    <row r="639" spans="1:17" s="86" customFormat="1" ht="12.75">
      <c r="A639" s="124">
        <v>638</v>
      </c>
      <c r="B639" s="217" t="s">
        <v>884</v>
      </c>
      <c r="C639" s="218" t="s">
        <v>1637</v>
      </c>
      <c r="D639" s="86" t="s">
        <v>3554</v>
      </c>
      <c r="G639" s="126" t="s">
        <v>989</v>
      </c>
      <c r="M639" s="86">
        <v>1</v>
      </c>
      <c r="N639" s="86" t="s">
        <v>3555</v>
      </c>
      <c r="O639" s="86" t="s">
        <v>3556</v>
      </c>
      <c r="P639" s="215" t="s">
        <v>1264</v>
      </c>
      <c r="Q639" s="86" t="s">
        <v>1265</v>
      </c>
    </row>
    <row r="640" spans="1:17" s="86" customFormat="1" ht="12.75">
      <c r="A640" s="124">
        <v>639</v>
      </c>
      <c r="B640" s="217" t="s">
        <v>884</v>
      </c>
      <c r="C640" s="218" t="s">
        <v>1637</v>
      </c>
      <c r="D640" s="86" t="s">
        <v>3557</v>
      </c>
      <c r="G640" s="126" t="s">
        <v>989</v>
      </c>
      <c r="M640" s="86">
        <v>1</v>
      </c>
      <c r="N640" s="86" t="s">
        <v>3558</v>
      </c>
      <c r="O640" s="86" t="s">
        <v>3559</v>
      </c>
      <c r="P640" s="215" t="s">
        <v>1264</v>
      </c>
      <c r="Q640" s="86" t="s">
        <v>1265</v>
      </c>
    </row>
    <row r="641" spans="1:17" s="86" customFormat="1" ht="12.75">
      <c r="A641" s="124">
        <v>640</v>
      </c>
      <c r="B641" s="217" t="s">
        <v>884</v>
      </c>
      <c r="C641" s="218" t="s">
        <v>1637</v>
      </c>
      <c r="D641" s="86" t="s">
        <v>3560</v>
      </c>
      <c r="G641" s="126" t="s">
        <v>989</v>
      </c>
      <c r="M641" s="86">
        <v>1</v>
      </c>
      <c r="N641" s="86" t="s">
        <v>3561</v>
      </c>
      <c r="O641" s="86" t="s">
        <v>3562</v>
      </c>
      <c r="P641" s="215" t="s">
        <v>1264</v>
      </c>
      <c r="Q641" s="86" t="s">
        <v>1265</v>
      </c>
    </row>
    <row r="642" spans="1:17" s="86" customFormat="1" ht="12.75">
      <c r="A642" s="124">
        <v>641</v>
      </c>
      <c r="B642" s="217" t="s">
        <v>884</v>
      </c>
      <c r="C642" s="218" t="s">
        <v>1637</v>
      </c>
      <c r="D642" s="86" t="s">
        <v>3563</v>
      </c>
      <c r="G642" s="126" t="s">
        <v>989</v>
      </c>
      <c r="M642" s="86">
        <v>1</v>
      </c>
      <c r="N642" s="86" t="s">
        <v>3564</v>
      </c>
      <c r="O642" s="86" t="s">
        <v>3565</v>
      </c>
      <c r="P642" s="215" t="s">
        <v>1264</v>
      </c>
      <c r="Q642" s="86" t="s">
        <v>1265</v>
      </c>
    </row>
    <row r="643" spans="1:17" s="86" customFormat="1" ht="12.75">
      <c r="A643" s="124">
        <v>642</v>
      </c>
      <c r="B643" s="217" t="s">
        <v>884</v>
      </c>
      <c r="C643" s="218" t="s">
        <v>1637</v>
      </c>
      <c r="D643" s="86" t="s">
        <v>3566</v>
      </c>
      <c r="G643" s="126" t="s">
        <v>989</v>
      </c>
      <c r="M643" s="86">
        <v>1</v>
      </c>
      <c r="N643" s="86" t="s">
        <v>3567</v>
      </c>
      <c r="O643" s="86" t="s">
        <v>3568</v>
      </c>
      <c r="P643" s="215" t="s">
        <v>1264</v>
      </c>
      <c r="Q643" s="86" t="s">
        <v>1265</v>
      </c>
    </row>
    <row r="644" spans="1:17" s="86" customFormat="1" ht="12.75">
      <c r="A644" s="124">
        <v>643</v>
      </c>
      <c r="B644" s="217" t="s">
        <v>884</v>
      </c>
      <c r="C644" s="218" t="s">
        <v>1637</v>
      </c>
      <c r="D644" s="86" t="s">
        <v>3569</v>
      </c>
      <c r="G644" s="126" t="s">
        <v>989</v>
      </c>
      <c r="M644" s="86">
        <v>1</v>
      </c>
      <c r="N644" s="86" t="s">
        <v>3570</v>
      </c>
      <c r="O644" s="86" t="s">
        <v>3571</v>
      </c>
      <c r="P644" s="215" t="s">
        <v>1264</v>
      </c>
      <c r="Q644" s="86" t="s">
        <v>1265</v>
      </c>
    </row>
    <row r="645" spans="1:17" s="86" customFormat="1" ht="12.75">
      <c r="A645" s="124">
        <v>644</v>
      </c>
      <c r="B645" s="217" t="s">
        <v>884</v>
      </c>
      <c r="C645" s="218" t="s">
        <v>1637</v>
      </c>
      <c r="D645" s="86" t="s">
        <v>3572</v>
      </c>
      <c r="G645" s="126" t="s">
        <v>989</v>
      </c>
      <c r="M645" s="86">
        <v>1</v>
      </c>
      <c r="N645" s="86" t="s">
        <v>3573</v>
      </c>
      <c r="O645" s="86" t="s">
        <v>3574</v>
      </c>
      <c r="P645" s="215" t="s">
        <v>1264</v>
      </c>
      <c r="Q645" s="86" t="s">
        <v>1265</v>
      </c>
    </row>
    <row r="646" spans="1:17" s="86" customFormat="1" ht="12.75">
      <c r="A646" s="124">
        <v>645</v>
      </c>
      <c r="B646" s="217" t="s">
        <v>884</v>
      </c>
      <c r="C646" s="218" t="s">
        <v>1637</v>
      </c>
      <c r="D646" s="86" t="s">
        <v>3575</v>
      </c>
      <c r="G646" s="126" t="s">
        <v>989</v>
      </c>
      <c r="M646" s="86">
        <v>1</v>
      </c>
      <c r="N646" s="86" t="s">
        <v>3576</v>
      </c>
      <c r="O646" s="86" t="s">
        <v>3577</v>
      </c>
      <c r="P646" s="215" t="s">
        <v>1264</v>
      </c>
      <c r="Q646" s="86" t="s">
        <v>1265</v>
      </c>
    </row>
    <row r="647" spans="1:17" s="86" customFormat="1" ht="12.75">
      <c r="A647" s="124">
        <v>646</v>
      </c>
      <c r="B647" s="217" t="s">
        <v>884</v>
      </c>
      <c r="C647" s="218" t="s">
        <v>1637</v>
      </c>
      <c r="D647" s="86" t="s">
        <v>3578</v>
      </c>
      <c r="G647" s="126" t="s">
        <v>989</v>
      </c>
      <c r="M647" s="86">
        <v>1</v>
      </c>
      <c r="N647" s="86" t="s">
        <v>3579</v>
      </c>
      <c r="O647" s="86" t="s">
        <v>3580</v>
      </c>
      <c r="P647" s="215" t="s">
        <v>1264</v>
      </c>
      <c r="Q647" s="86" t="s">
        <v>1265</v>
      </c>
    </row>
    <row r="648" spans="1:17" s="86" customFormat="1" ht="12.75">
      <c r="A648" s="124">
        <v>647</v>
      </c>
      <c r="B648" s="217" t="s">
        <v>884</v>
      </c>
      <c r="C648" s="218" t="s">
        <v>1637</v>
      </c>
      <c r="D648" s="86" t="s">
        <v>3581</v>
      </c>
      <c r="G648" s="126" t="s">
        <v>989</v>
      </c>
      <c r="M648" s="86">
        <v>1</v>
      </c>
      <c r="N648" s="86" t="s">
        <v>3582</v>
      </c>
      <c r="O648" s="86" t="s">
        <v>3583</v>
      </c>
      <c r="P648" s="215" t="s">
        <v>1264</v>
      </c>
      <c r="Q648" s="86" t="s">
        <v>1265</v>
      </c>
    </row>
    <row r="649" spans="1:17" s="86" customFormat="1" ht="12.75">
      <c r="A649" s="124">
        <v>648</v>
      </c>
      <c r="B649" s="217" t="s">
        <v>884</v>
      </c>
      <c r="C649" s="218" t="s">
        <v>1637</v>
      </c>
      <c r="D649" s="86" t="s">
        <v>3584</v>
      </c>
      <c r="G649" s="126" t="s">
        <v>989</v>
      </c>
      <c r="M649" s="86">
        <v>1</v>
      </c>
      <c r="N649" s="86" t="s">
        <v>3585</v>
      </c>
      <c r="O649" s="86" t="s">
        <v>3586</v>
      </c>
      <c r="P649" s="215" t="s">
        <v>1264</v>
      </c>
      <c r="Q649" s="86" t="s">
        <v>1265</v>
      </c>
    </row>
    <row r="650" spans="1:17" s="86" customFormat="1" ht="12.75">
      <c r="A650" s="124">
        <v>649</v>
      </c>
      <c r="B650" s="217" t="s">
        <v>884</v>
      </c>
      <c r="C650" s="218" t="s">
        <v>1637</v>
      </c>
      <c r="D650" s="86" t="s">
        <v>3587</v>
      </c>
      <c r="G650" s="126" t="s">
        <v>989</v>
      </c>
      <c r="M650" s="86">
        <v>1</v>
      </c>
      <c r="N650" s="86" t="s">
        <v>3588</v>
      </c>
      <c r="O650" s="86" t="s">
        <v>3589</v>
      </c>
      <c r="P650" s="215" t="s">
        <v>1264</v>
      </c>
      <c r="Q650" s="86" t="s">
        <v>1265</v>
      </c>
    </row>
    <row r="651" spans="1:17" s="86" customFormat="1" ht="12.75">
      <c r="A651" s="124">
        <v>650</v>
      </c>
      <c r="B651" s="217" t="s">
        <v>884</v>
      </c>
      <c r="C651" s="218" t="s">
        <v>1637</v>
      </c>
      <c r="D651" s="86" t="s">
        <v>3590</v>
      </c>
      <c r="G651" s="126" t="s">
        <v>989</v>
      </c>
      <c r="M651" s="86">
        <v>1</v>
      </c>
      <c r="N651" s="86" t="s">
        <v>3591</v>
      </c>
      <c r="O651" s="86" t="s">
        <v>3592</v>
      </c>
      <c r="P651" s="215" t="s">
        <v>1264</v>
      </c>
      <c r="Q651" s="86" t="s">
        <v>1265</v>
      </c>
    </row>
    <row r="652" spans="1:17" s="86" customFormat="1" ht="12.75">
      <c r="A652" s="124">
        <v>651</v>
      </c>
      <c r="B652" s="217" t="s">
        <v>884</v>
      </c>
      <c r="C652" s="218" t="s">
        <v>1637</v>
      </c>
      <c r="D652" s="86" t="s">
        <v>3593</v>
      </c>
      <c r="G652" s="126" t="s">
        <v>989</v>
      </c>
      <c r="M652" s="86">
        <v>1</v>
      </c>
      <c r="N652" s="86" t="s">
        <v>3594</v>
      </c>
      <c r="O652" s="86" t="s">
        <v>3595</v>
      </c>
      <c r="P652" s="215" t="s">
        <v>1264</v>
      </c>
      <c r="Q652" s="86" t="s">
        <v>1265</v>
      </c>
    </row>
    <row r="653" spans="1:17" s="86" customFormat="1" ht="12.75">
      <c r="A653" s="124">
        <v>652</v>
      </c>
      <c r="B653" s="217" t="s">
        <v>884</v>
      </c>
      <c r="C653" s="218" t="s">
        <v>1637</v>
      </c>
      <c r="D653" s="86" t="s">
        <v>3596</v>
      </c>
      <c r="G653" s="126" t="s">
        <v>989</v>
      </c>
      <c r="M653" s="86">
        <v>1</v>
      </c>
      <c r="N653" s="86" t="s">
        <v>3597</v>
      </c>
      <c r="O653" s="86" t="s">
        <v>3598</v>
      </c>
      <c r="P653" s="215" t="s">
        <v>1264</v>
      </c>
      <c r="Q653" s="86" t="s">
        <v>1265</v>
      </c>
    </row>
    <row r="654" spans="1:17" s="86" customFormat="1" ht="12.75">
      <c r="A654" s="124">
        <v>653</v>
      </c>
      <c r="B654" s="217" t="s">
        <v>884</v>
      </c>
      <c r="C654" s="218" t="s">
        <v>1637</v>
      </c>
      <c r="D654" s="86" t="s">
        <v>3599</v>
      </c>
      <c r="G654" s="126" t="s">
        <v>989</v>
      </c>
      <c r="M654" s="86">
        <v>1</v>
      </c>
      <c r="N654" s="86" t="s">
        <v>3600</v>
      </c>
      <c r="O654" s="86" t="s">
        <v>3601</v>
      </c>
      <c r="P654" s="215" t="s">
        <v>1264</v>
      </c>
      <c r="Q654" s="86" t="s">
        <v>1265</v>
      </c>
    </row>
    <row r="655" spans="1:17" s="86" customFormat="1" ht="12.75">
      <c r="A655" s="124">
        <v>654</v>
      </c>
      <c r="B655" s="217" t="s">
        <v>884</v>
      </c>
      <c r="C655" s="218" t="s">
        <v>1637</v>
      </c>
      <c r="D655" s="86" t="s">
        <v>3602</v>
      </c>
      <c r="G655" s="126" t="s">
        <v>989</v>
      </c>
      <c r="M655" s="86">
        <v>1</v>
      </c>
      <c r="N655" s="86" t="s">
        <v>3603</v>
      </c>
      <c r="O655" s="86" t="s">
        <v>3604</v>
      </c>
      <c r="P655" s="215" t="s">
        <v>1264</v>
      </c>
      <c r="Q655" s="86" t="s">
        <v>1265</v>
      </c>
    </row>
    <row r="656" spans="1:17" s="86" customFormat="1" ht="12.75">
      <c r="A656" s="124">
        <v>655</v>
      </c>
      <c r="B656" s="217" t="s">
        <v>884</v>
      </c>
      <c r="C656" s="218" t="s">
        <v>1637</v>
      </c>
      <c r="D656" s="86" t="s">
        <v>3605</v>
      </c>
      <c r="G656" s="126" t="s">
        <v>989</v>
      </c>
      <c r="M656" s="86">
        <v>1</v>
      </c>
      <c r="N656" s="86" t="s">
        <v>3606</v>
      </c>
      <c r="O656" s="86" t="s">
        <v>3607</v>
      </c>
      <c r="P656" s="215" t="s">
        <v>1264</v>
      </c>
      <c r="Q656" s="86" t="s">
        <v>1265</v>
      </c>
    </row>
    <row r="657" spans="1:17" s="86" customFormat="1" ht="12.75">
      <c r="A657" s="124">
        <v>656</v>
      </c>
      <c r="B657" s="217" t="s">
        <v>884</v>
      </c>
      <c r="C657" s="218" t="s">
        <v>1637</v>
      </c>
      <c r="D657" s="86" t="s">
        <v>3608</v>
      </c>
      <c r="G657" s="126" t="s">
        <v>989</v>
      </c>
      <c r="M657" s="86">
        <v>1</v>
      </c>
      <c r="N657" s="86" t="s">
        <v>3609</v>
      </c>
      <c r="O657" s="86" t="s">
        <v>3610</v>
      </c>
      <c r="P657" s="215" t="s">
        <v>1264</v>
      </c>
      <c r="Q657" s="86" t="s">
        <v>1265</v>
      </c>
    </row>
    <row r="658" spans="1:17" s="86" customFormat="1" ht="12.75">
      <c r="A658" s="124">
        <v>657</v>
      </c>
      <c r="B658" s="217" t="s">
        <v>884</v>
      </c>
      <c r="C658" s="218" t="s">
        <v>1637</v>
      </c>
      <c r="D658" s="86" t="s">
        <v>3611</v>
      </c>
      <c r="G658" s="126" t="s">
        <v>989</v>
      </c>
      <c r="M658" s="86">
        <v>1</v>
      </c>
      <c r="N658" s="86" t="s">
        <v>3612</v>
      </c>
      <c r="O658" s="86" t="s">
        <v>3613</v>
      </c>
      <c r="P658" s="215" t="s">
        <v>1264</v>
      </c>
      <c r="Q658" s="86" t="s">
        <v>1265</v>
      </c>
    </row>
    <row r="659" spans="1:17" s="86" customFormat="1" ht="12.75">
      <c r="A659" s="124">
        <v>658</v>
      </c>
      <c r="B659" s="217" t="s">
        <v>884</v>
      </c>
      <c r="C659" s="218" t="s">
        <v>1637</v>
      </c>
      <c r="D659" s="86" t="s">
        <v>3614</v>
      </c>
      <c r="G659" s="126" t="s">
        <v>989</v>
      </c>
      <c r="M659" s="86">
        <v>1</v>
      </c>
      <c r="N659" s="86" t="s">
        <v>3615</v>
      </c>
      <c r="O659" s="86" t="s">
        <v>3616</v>
      </c>
      <c r="P659" s="215" t="s">
        <v>1264</v>
      </c>
      <c r="Q659" s="86" t="s">
        <v>1265</v>
      </c>
    </row>
    <row r="660" spans="1:17" s="86" customFormat="1" ht="12.75">
      <c r="A660" s="124">
        <v>659</v>
      </c>
      <c r="B660" s="217" t="s">
        <v>884</v>
      </c>
      <c r="C660" s="218" t="s">
        <v>1637</v>
      </c>
      <c r="D660" s="86" t="s">
        <v>3617</v>
      </c>
      <c r="G660" s="126" t="s">
        <v>989</v>
      </c>
      <c r="M660" s="86">
        <v>1</v>
      </c>
      <c r="N660" s="86" t="s">
        <v>3618</v>
      </c>
      <c r="O660" s="86" t="s">
        <v>3619</v>
      </c>
      <c r="P660" s="215" t="s">
        <v>1264</v>
      </c>
      <c r="Q660" s="86" t="s">
        <v>1265</v>
      </c>
    </row>
    <row r="661" spans="1:17" s="86" customFormat="1" ht="12.75">
      <c r="A661" s="124">
        <v>660</v>
      </c>
      <c r="B661" s="217" t="s">
        <v>884</v>
      </c>
      <c r="C661" s="218" t="s">
        <v>1637</v>
      </c>
      <c r="D661" s="86" t="s">
        <v>3620</v>
      </c>
      <c r="G661" s="126" t="s">
        <v>989</v>
      </c>
      <c r="M661" s="86">
        <v>1</v>
      </c>
      <c r="N661" s="86" t="s">
        <v>3621</v>
      </c>
      <c r="O661" s="86" t="s">
        <v>3622</v>
      </c>
      <c r="P661" s="215" t="s">
        <v>1264</v>
      </c>
      <c r="Q661" s="86" t="s">
        <v>1265</v>
      </c>
    </row>
    <row r="662" spans="1:17" s="86" customFormat="1" ht="12.75">
      <c r="A662" s="124">
        <v>661</v>
      </c>
      <c r="B662" s="217" t="s">
        <v>884</v>
      </c>
      <c r="C662" s="218" t="s">
        <v>1637</v>
      </c>
      <c r="D662" s="86" t="s">
        <v>3623</v>
      </c>
      <c r="G662" s="126" t="s">
        <v>989</v>
      </c>
      <c r="M662" s="86">
        <v>1</v>
      </c>
      <c r="N662" s="86" t="s">
        <v>3624</v>
      </c>
      <c r="O662" s="86" t="s">
        <v>3625</v>
      </c>
      <c r="P662" s="215" t="s">
        <v>1264</v>
      </c>
      <c r="Q662" s="86" t="s">
        <v>1265</v>
      </c>
    </row>
    <row r="663" spans="1:17" s="86" customFormat="1" ht="12.75">
      <c r="A663" s="124">
        <v>662</v>
      </c>
      <c r="B663" s="217" t="s">
        <v>884</v>
      </c>
      <c r="C663" s="218" t="s">
        <v>1637</v>
      </c>
      <c r="D663" s="86" t="s">
        <v>3626</v>
      </c>
      <c r="G663" s="126" t="s">
        <v>989</v>
      </c>
      <c r="M663" s="86">
        <v>1</v>
      </c>
      <c r="N663" s="86" t="s">
        <v>3627</v>
      </c>
      <c r="O663" s="86" t="s">
        <v>3628</v>
      </c>
      <c r="P663" s="215" t="s">
        <v>1264</v>
      </c>
      <c r="Q663" s="86" t="s">
        <v>1265</v>
      </c>
    </row>
    <row r="664" spans="1:17" s="86" customFormat="1" ht="12.75">
      <c r="A664" s="124">
        <v>663</v>
      </c>
      <c r="B664" s="217" t="s">
        <v>884</v>
      </c>
      <c r="C664" s="218" t="s">
        <v>1637</v>
      </c>
      <c r="D664" s="86" t="s">
        <v>3629</v>
      </c>
      <c r="G664" s="126" t="s">
        <v>989</v>
      </c>
      <c r="M664" s="86">
        <v>1</v>
      </c>
      <c r="N664" s="86" t="s">
        <v>3630</v>
      </c>
      <c r="O664" s="86" t="s">
        <v>3631</v>
      </c>
      <c r="P664" s="215" t="s">
        <v>1264</v>
      </c>
      <c r="Q664" s="86" t="s">
        <v>1265</v>
      </c>
    </row>
    <row r="665" spans="1:17" s="86" customFormat="1" ht="12.75">
      <c r="A665" s="124">
        <v>664</v>
      </c>
      <c r="B665" s="217" t="s">
        <v>884</v>
      </c>
      <c r="C665" s="218" t="s">
        <v>1637</v>
      </c>
      <c r="D665" s="86" t="s">
        <v>3632</v>
      </c>
      <c r="G665" s="126" t="s">
        <v>989</v>
      </c>
      <c r="M665" s="86">
        <v>1</v>
      </c>
      <c r="N665" s="86" t="s">
        <v>3633</v>
      </c>
      <c r="O665" s="86" t="s">
        <v>3634</v>
      </c>
      <c r="P665" s="215" t="s">
        <v>1264</v>
      </c>
      <c r="Q665" s="86" t="s">
        <v>1265</v>
      </c>
    </row>
    <row r="666" spans="1:17" s="86" customFormat="1" ht="12.75">
      <c r="A666" s="124">
        <v>665</v>
      </c>
      <c r="B666" s="217" t="s">
        <v>884</v>
      </c>
      <c r="C666" s="218" t="s">
        <v>1637</v>
      </c>
      <c r="D666" s="86" t="s">
        <v>3635</v>
      </c>
      <c r="G666" s="126" t="s">
        <v>989</v>
      </c>
      <c r="M666" s="86">
        <v>1</v>
      </c>
      <c r="N666" s="86" t="s">
        <v>3636</v>
      </c>
      <c r="O666" s="86" t="s">
        <v>3637</v>
      </c>
      <c r="P666" s="215" t="s">
        <v>1264</v>
      </c>
      <c r="Q666" s="86" t="s">
        <v>1265</v>
      </c>
    </row>
    <row r="667" spans="1:17" s="86" customFormat="1" ht="12.75">
      <c r="A667" s="124">
        <v>666</v>
      </c>
      <c r="B667" s="217" t="s">
        <v>884</v>
      </c>
      <c r="C667" s="218" t="s">
        <v>1637</v>
      </c>
      <c r="D667" s="86" t="s">
        <v>3638</v>
      </c>
      <c r="G667" s="126" t="s">
        <v>989</v>
      </c>
      <c r="M667" s="86">
        <v>1</v>
      </c>
      <c r="N667" s="86" t="s">
        <v>3639</v>
      </c>
      <c r="O667" s="86" t="s">
        <v>3640</v>
      </c>
      <c r="P667" s="215" t="s">
        <v>1264</v>
      </c>
      <c r="Q667" s="86" t="s">
        <v>1265</v>
      </c>
    </row>
    <row r="668" spans="1:17" s="86" customFormat="1" ht="12.75">
      <c r="A668" s="124">
        <v>667</v>
      </c>
      <c r="B668" s="217" t="s">
        <v>884</v>
      </c>
      <c r="C668" s="218" t="s">
        <v>1637</v>
      </c>
      <c r="D668" s="86" t="s">
        <v>3641</v>
      </c>
      <c r="G668" s="126" t="s">
        <v>989</v>
      </c>
      <c r="M668" s="86">
        <v>1</v>
      </c>
      <c r="N668" s="86" t="s">
        <v>3642</v>
      </c>
      <c r="O668" s="86" t="s">
        <v>3643</v>
      </c>
      <c r="P668" s="215" t="s">
        <v>1264</v>
      </c>
      <c r="Q668" s="86" t="s">
        <v>1265</v>
      </c>
    </row>
    <row r="669" spans="1:17" s="86" customFormat="1" ht="12.75">
      <c r="A669" s="124">
        <v>668</v>
      </c>
      <c r="B669" s="217" t="s">
        <v>884</v>
      </c>
      <c r="C669" s="218" t="s">
        <v>1637</v>
      </c>
      <c r="D669" s="86" t="s">
        <v>3644</v>
      </c>
      <c r="G669" s="126" t="s">
        <v>989</v>
      </c>
      <c r="M669" s="86">
        <v>1</v>
      </c>
      <c r="N669" s="86" t="s">
        <v>3645</v>
      </c>
      <c r="O669" s="86" t="s">
        <v>3646</v>
      </c>
      <c r="P669" s="215" t="s">
        <v>1264</v>
      </c>
      <c r="Q669" s="86" t="s">
        <v>1265</v>
      </c>
    </row>
    <row r="670" spans="1:17" s="86" customFormat="1" ht="12.75">
      <c r="A670" s="124">
        <v>669</v>
      </c>
      <c r="B670" s="217" t="s">
        <v>884</v>
      </c>
      <c r="C670" s="218" t="s">
        <v>1637</v>
      </c>
      <c r="D670" s="86" t="s">
        <v>3647</v>
      </c>
      <c r="G670" s="126" t="s">
        <v>989</v>
      </c>
      <c r="M670" s="86">
        <v>1</v>
      </c>
      <c r="N670" s="86" t="s">
        <v>3648</v>
      </c>
      <c r="O670" s="86" t="s">
        <v>3649</v>
      </c>
      <c r="P670" s="215" t="s">
        <v>1264</v>
      </c>
      <c r="Q670" s="86" t="s">
        <v>1265</v>
      </c>
    </row>
    <row r="671" spans="1:17" s="86" customFormat="1" ht="12.75">
      <c r="A671" s="124">
        <v>670</v>
      </c>
      <c r="B671" s="217" t="s">
        <v>884</v>
      </c>
      <c r="C671" s="218" t="s">
        <v>1637</v>
      </c>
      <c r="D671" s="86" t="s">
        <v>3650</v>
      </c>
      <c r="G671" s="126" t="s">
        <v>989</v>
      </c>
      <c r="M671" s="86">
        <v>1</v>
      </c>
      <c r="N671" s="86" t="s">
        <v>3651</v>
      </c>
      <c r="O671" s="86" t="s">
        <v>3652</v>
      </c>
      <c r="P671" s="215" t="s">
        <v>1264</v>
      </c>
      <c r="Q671" s="86" t="s">
        <v>1265</v>
      </c>
    </row>
    <row r="672" spans="1:17" s="86" customFormat="1" ht="12.75">
      <c r="A672" s="124">
        <v>671</v>
      </c>
      <c r="B672" s="217" t="s">
        <v>884</v>
      </c>
      <c r="C672" s="218" t="s">
        <v>1637</v>
      </c>
      <c r="D672" s="86" t="s">
        <v>3653</v>
      </c>
      <c r="G672" s="126" t="s">
        <v>989</v>
      </c>
      <c r="M672" s="86">
        <v>1</v>
      </c>
      <c r="N672" s="86" t="s">
        <v>3654</v>
      </c>
      <c r="O672" s="86" t="s">
        <v>3655</v>
      </c>
      <c r="P672" s="215" t="s">
        <v>1264</v>
      </c>
      <c r="Q672" s="86" t="s">
        <v>1265</v>
      </c>
    </row>
    <row r="673" spans="1:17" s="86" customFormat="1" ht="12.75">
      <c r="A673" s="124">
        <v>672</v>
      </c>
      <c r="B673" s="217" t="s">
        <v>884</v>
      </c>
      <c r="C673" s="218" t="s">
        <v>1637</v>
      </c>
      <c r="D673" s="86" t="s">
        <v>3656</v>
      </c>
      <c r="G673" s="126" t="s">
        <v>989</v>
      </c>
      <c r="M673" s="86">
        <v>1</v>
      </c>
      <c r="N673" s="86" t="s">
        <v>3657</v>
      </c>
      <c r="O673" s="86" t="s">
        <v>3658</v>
      </c>
      <c r="P673" s="215" t="s">
        <v>1264</v>
      </c>
      <c r="Q673" s="86" t="s">
        <v>1265</v>
      </c>
    </row>
    <row r="674" spans="1:17" s="86" customFormat="1" ht="12.75">
      <c r="A674" s="124">
        <v>673</v>
      </c>
      <c r="B674" s="217" t="s">
        <v>884</v>
      </c>
      <c r="C674" s="218" t="s">
        <v>1637</v>
      </c>
      <c r="D674" s="86" t="s">
        <v>3659</v>
      </c>
      <c r="G674" s="126" t="s">
        <v>989</v>
      </c>
      <c r="M674" s="86">
        <v>1</v>
      </c>
      <c r="N674" s="86" t="s">
        <v>3660</v>
      </c>
      <c r="O674" s="86" t="s">
        <v>3661</v>
      </c>
      <c r="P674" s="215" t="s">
        <v>1264</v>
      </c>
      <c r="Q674" s="86" t="s">
        <v>1265</v>
      </c>
    </row>
    <row r="675" spans="1:17" s="86" customFormat="1" ht="12.75">
      <c r="A675" s="124">
        <v>674</v>
      </c>
      <c r="B675" s="217" t="s">
        <v>884</v>
      </c>
      <c r="C675" s="218" t="s">
        <v>1637</v>
      </c>
      <c r="D675" s="86" t="s">
        <v>3662</v>
      </c>
      <c r="G675" s="126" t="s">
        <v>989</v>
      </c>
      <c r="M675" s="86">
        <v>1</v>
      </c>
      <c r="N675" s="86" t="s">
        <v>3663</v>
      </c>
      <c r="O675" s="86" t="s">
        <v>3664</v>
      </c>
      <c r="P675" s="215" t="s">
        <v>1264</v>
      </c>
      <c r="Q675" s="86" t="s">
        <v>1265</v>
      </c>
    </row>
    <row r="676" spans="1:17" s="86" customFormat="1" ht="12.75">
      <c r="A676" s="124">
        <v>675</v>
      </c>
      <c r="B676" s="217" t="s">
        <v>884</v>
      </c>
      <c r="C676" s="218" t="s">
        <v>1637</v>
      </c>
      <c r="D676" s="86" t="s">
        <v>3665</v>
      </c>
      <c r="G676" s="126" t="s">
        <v>989</v>
      </c>
      <c r="M676" s="86">
        <v>1</v>
      </c>
      <c r="N676" s="86" t="s">
        <v>3666</v>
      </c>
      <c r="O676" s="86" t="s">
        <v>3667</v>
      </c>
      <c r="P676" s="215" t="s">
        <v>1264</v>
      </c>
      <c r="Q676" s="86" t="s">
        <v>1265</v>
      </c>
    </row>
    <row r="677" spans="1:17" s="86" customFormat="1" ht="12.75">
      <c r="A677" s="124">
        <v>676</v>
      </c>
      <c r="B677" s="217" t="s">
        <v>884</v>
      </c>
      <c r="C677" s="218" t="s">
        <v>1637</v>
      </c>
      <c r="D677" s="86" t="s">
        <v>3668</v>
      </c>
      <c r="G677" s="126" t="s">
        <v>989</v>
      </c>
      <c r="M677" s="86">
        <v>1</v>
      </c>
      <c r="N677" s="86" t="s">
        <v>3669</v>
      </c>
      <c r="O677" s="86" t="s">
        <v>3670</v>
      </c>
      <c r="P677" s="215" t="s">
        <v>1264</v>
      </c>
      <c r="Q677" s="86" t="s">
        <v>1265</v>
      </c>
    </row>
    <row r="678" spans="1:17" s="86" customFormat="1" ht="12.75">
      <c r="A678" s="124">
        <v>677</v>
      </c>
      <c r="B678" s="217" t="s">
        <v>884</v>
      </c>
      <c r="C678" s="218" t="s">
        <v>1637</v>
      </c>
      <c r="D678" s="86" t="s">
        <v>3671</v>
      </c>
      <c r="G678" s="126" t="s">
        <v>989</v>
      </c>
      <c r="M678" s="86">
        <v>1</v>
      </c>
      <c r="N678" s="86" t="s">
        <v>3672</v>
      </c>
      <c r="O678" s="86" t="s">
        <v>3673</v>
      </c>
      <c r="P678" s="215" t="s">
        <v>1264</v>
      </c>
      <c r="Q678" s="86" t="s">
        <v>1265</v>
      </c>
    </row>
    <row r="679" spans="1:17" s="86" customFormat="1" ht="12.75">
      <c r="A679" s="124">
        <v>678</v>
      </c>
      <c r="B679" s="217" t="s">
        <v>884</v>
      </c>
      <c r="C679" s="218" t="s">
        <v>1637</v>
      </c>
      <c r="D679" s="86" t="s">
        <v>3674</v>
      </c>
      <c r="G679" s="126" t="s">
        <v>989</v>
      </c>
      <c r="M679" s="86">
        <v>1</v>
      </c>
      <c r="N679" s="86" t="s">
        <v>3675</v>
      </c>
      <c r="O679" s="86" t="s">
        <v>3676</v>
      </c>
      <c r="P679" s="215" t="s">
        <v>1264</v>
      </c>
      <c r="Q679" s="86" t="s">
        <v>1265</v>
      </c>
    </row>
    <row r="680" spans="1:17" s="86" customFormat="1" ht="12.75">
      <c r="A680" s="124">
        <v>679</v>
      </c>
      <c r="B680" s="217" t="s">
        <v>884</v>
      </c>
      <c r="C680" s="218" t="s">
        <v>1637</v>
      </c>
      <c r="D680" s="86" t="s">
        <v>3677</v>
      </c>
      <c r="G680" s="126" t="s">
        <v>989</v>
      </c>
      <c r="M680" s="86">
        <v>1</v>
      </c>
      <c r="N680" s="86" t="s">
        <v>3678</v>
      </c>
      <c r="O680" s="86" t="s">
        <v>3679</v>
      </c>
      <c r="P680" s="215" t="s">
        <v>1264</v>
      </c>
      <c r="Q680" s="86" t="s">
        <v>1265</v>
      </c>
    </row>
    <row r="681" spans="1:17" s="86" customFormat="1" ht="12.75">
      <c r="A681" s="124">
        <v>680</v>
      </c>
      <c r="B681" s="217" t="s">
        <v>884</v>
      </c>
      <c r="C681" s="218" t="s">
        <v>1637</v>
      </c>
      <c r="D681" s="86" t="s">
        <v>3680</v>
      </c>
      <c r="G681" s="126" t="s">
        <v>989</v>
      </c>
      <c r="M681" s="86">
        <v>1</v>
      </c>
      <c r="N681" s="86" t="s">
        <v>3681</v>
      </c>
      <c r="O681" s="86" t="s">
        <v>3682</v>
      </c>
      <c r="P681" s="215" t="s">
        <v>1264</v>
      </c>
      <c r="Q681" s="86" t="s">
        <v>1265</v>
      </c>
    </row>
    <row r="682" spans="1:17" s="86" customFormat="1" ht="12.75">
      <c r="A682" s="124">
        <v>681</v>
      </c>
      <c r="B682" s="217" t="s">
        <v>884</v>
      </c>
      <c r="C682" s="218" t="s">
        <v>1637</v>
      </c>
      <c r="D682" s="86" t="s">
        <v>3683</v>
      </c>
      <c r="G682" s="126" t="s">
        <v>989</v>
      </c>
      <c r="M682" s="86">
        <v>1</v>
      </c>
      <c r="N682" s="86" t="s">
        <v>3684</v>
      </c>
      <c r="O682" s="86" t="s">
        <v>3685</v>
      </c>
      <c r="P682" s="215" t="s">
        <v>1264</v>
      </c>
      <c r="Q682" s="86" t="s">
        <v>1265</v>
      </c>
    </row>
    <row r="683" spans="1:17" s="86" customFormat="1" ht="12.75">
      <c r="A683" s="124">
        <v>682</v>
      </c>
      <c r="B683" s="217" t="s">
        <v>884</v>
      </c>
      <c r="C683" s="218" t="s">
        <v>1637</v>
      </c>
      <c r="D683" s="86" t="s">
        <v>3686</v>
      </c>
      <c r="G683" s="126" t="s">
        <v>989</v>
      </c>
      <c r="M683" s="86">
        <v>1</v>
      </c>
      <c r="N683" s="86" t="s">
        <v>3687</v>
      </c>
      <c r="O683" s="86" t="s">
        <v>3688</v>
      </c>
      <c r="P683" s="215" t="s">
        <v>1264</v>
      </c>
      <c r="Q683" s="86" t="s">
        <v>1265</v>
      </c>
    </row>
    <row r="684" spans="1:17" s="86" customFormat="1" ht="12.75">
      <c r="A684" s="124">
        <v>683</v>
      </c>
      <c r="B684" s="217" t="s">
        <v>884</v>
      </c>
      <c r="C684" s="218" t="s">
        <v>1637</v>
      </c>
      <c r="D684" s="86" t="s">
        <v>3689</v>
      </c>
      <c r="G684" s="126" t="s">
        <v>989</v>
      </c>
      <c r="M684" s="86">
        <v>1</v>
      </c>
      <c r="N684" s="86" t="s">
        <v>3690</v>
      </c>
      <c r="O684" s="86" t="s">
        <v>3691</v>
      </c>
      <c r="P684" s="215" t="s">
        <v>1264</v>
      </c>
      <c r="Q684" s="86" t="s">
        <v>1265</v>
      </c>
    </row>
    <row r="685" spans="1:17" s="86" customFormat="1" ht="12.75">
      <c r="A685" s="124">
        <v>684</v>
      </c>
      <c r="B685" s="217" t="s">
        <v>884</v>
      </c>
      <c r="C685" s="218" t="s">
        <v>1637</v>
      </c>
      <c r="D685" s="86" t="s">
        <v>3692</v>
      </c>
      <c r="G685" s="126" t="s">
        <v>989</v>
      </c>
      <c r="M685" s="86">
        <v>1</v>
      </c>
      <c r="N685" s="86" t="s">
        <v>3693</v>
      </c>
      <c r="O685" s="86" t="s">
        <v>3694</v>
      </c>
      <c r="P685" s="215" t="s">
        <v>1264</v>
      </c>
      <c r="Q685" s="86" t="s">
        <v>1265</v>
      </c>
    </row>
    <row r="686" spans="1:17" s="86" customFormat="1" ht="12.75">
      <c r="A686" s="124">
        <v>685</v>
      </c>
      <c r="B686" s="217" t="s">
        <v>884</v>
      </c>
      <c r="C686" s="218" t="s">
        <v>1637</v>
      </c>
      <c r="D686" s="86" t="s">
        <v>3695</v>
      </c>
      <c r="G686" s="126" t="s">
        <v>989</v>
      </c>
      <c r="M686" s="86">
        <v>1</v>
      </c>
      <c r="N686" s="86" t="s">
        <v>3696</v>
      </c>
      <c r="O686" s="86" t="s">
        <v>3697</v>
      </c>
      <c r="P686" s="215" t="s">
        <v>1264</v>
      </c>
      <c r="Q686" s="86" t="s">
        <v>1265</v>
      </c>
    </row>
    <row r="687" spans="1:17" s="86" customFormat="1" ht="12.75">
      <c r="A687" s="124">
        <v>686</v>
      </c>
      <c r="B687" s="217" t="s">
        <v>884</v>
      </c>
      <c r="C687" s="218" t="s">
        <v>1637</v>
      </c>
      <c r="D687" s="86" t="s">
        <v>3698</v>
      </c>
      <c r="G687" s="126" t="s">
        <v>989</v>
      </c>
      <c r="M687" s="86">
        <v>1</v>
      </c>
      <c r="N687" s="86" t="s">
        <v>3699</v>
      </c>
      <c r="O687" s="86" t="s">
        <v>3700</v>
      </c>
      <c r="P687" s="215" t="s">
        <v>1264</v>
      </c>
      <c r="Q687" s="86" t="s">
        <v>1265</v>
      </c>
    </row>
    <row r="688" spans="1:17" s="86" customFormat="1" ht="12.75">
      <c r="A688" s="124">
        <v>687</v>
      </c>
      <c r="B688" s="217" t="s">
        <v>884</v>
      </c>
      <c r="C688" s="218" t="s">
        <v>1637</v>
      </c>
      <c r="D688" s="86" t="s">
        <v>3701</v>
      </c>
      <c r="G688" s="126" t="s">
        <v>989</v>
      </c>
      <c r="M688" s="86">
        <v>1</v>
      </c>
      <c r="N688" s="86" t="s">
        <v>3702</v>
      </c>
      <c r="O688" s="86" t="s">
        <v>3703</v>
      </c>
      <c r="P688" s="215" t="s">
        <v>1264</v>
      </c>
      <c r="Q688" s="86" t="s">
        <v>1265</v>
      </c>
    </row>
    <row r="689" spans="1:17" s="86" customFormat="1" ht="12.75">
      <c r="A689" s="124">
        <v>688</v>
      </c>
      <c r="B689" s="217" t="s">
        <v>884</v>
      </c>
      <c r="C689" s="218" t="s">
        <v>1637</v>
      </c>
      <c r="D689" s="86" t="s">
        <v>3704</v>
      </c>
      <c r="G689" s="126" t="s">
        <v>989</v>
      </c>
      <c r="M689" s="86">
        <v>1</v>
      </c>
      <c r="N689" s="86" t="s">
        <v>3705</v>
      </c>
      <c r="O689" s="86" t="s">
        <v>3706</v>
      </c>
      <c r="P689" s="215" t="s">
        <v>1264</v>
      </c>
      <c r="Q689" s="86" t="s">
        <v>1265</v>
      </c>
    </row>
    <row r="690" spans="1:17" s="86" customFormat="1" ht="12.75">
      <c r="A690" s="124">
        <v>689</v>
      </c>
      <c r="B690" s="217" t="s">
        <v>884</v>
      </c>
      <c r="C690" s="218" t="s">
        <v>1637</v>
      </c>
      <c r="D690" s="86" t="s">
        <v>3707</v>
      </c>
      <c r="G690" s="126" t="s">
        <v>989</v>
      </c>
      <c r="M690" s="86">
        <v>1</v>
      </c>
      <c r="N690" s="86" t="s">
        <v>3708</v>
      </c>
      <c r="O690" s="86" t="s">
        <v>3709</v>
      </c>
      <c r="P690" s="215" t="s">
        <v>1264</v>
      </c>
      <c r="Q690" s="86" t="s">
        <v>1265</v>
      </c>
    </row>
    <row r="691" spans="1:17" s="86" customFormat="1" ht="12.75">
      <c r="A691" s="124">
        <v>690</v>
      </c>
      <c r="B691" s="217" t="s">
        <v>884</v>
      </c>
      <c r="C691" s="218" t="s">
        <v>1637</v>
      </c>
      <c r="D691" s="86" t="s">
        <v>3710</v>
      </c>
      <c r="G691" s="126" t="s">
        <v>989</v>
      </c>
      <c r="M691" s="86">
        <v>1</v>
      </c>
      <c r="N691" s="86" t="s">
        <v>3711</v>
      </c>
      <c r="O691" s="86" t="s">
        <v>3712</v>
      </c>
      <c r="P691" s="215" t="s">
        <v>1264</v>
      </c>
      <c r="Q691" s="86" t="s">
        <v>1265</v>
      </c>
    </row>
    <row r="692" spans="1:17" s="86" customFormat="1" ht="12.75">
      <c r="A692" s="124">
        <v>691</v>
      </c>
      <c r="B692" s="217" t="s">
        <v>884</v>
      </c>
      <c r="C692" s="218" t="s">
        <v>1637</v>
      </c>
      <c r="D692" s="86" t="s">
        <v>3713</v>
      </c>
      <c r="G692" s="126" t="s">
        <v>989</v>
      </c>
      <c r="M692" s="86">
        <v>1</v>
      </c>
      <c r="N692" s="86" t="s">
        <v>3714</v>
      </c>
      <c r="O692" s="86" t="s">
        <v>3715</v>
      </c>
      <c r="P692" s="215" t="s">
        <v>1264</v>
      </c>
      <c r="Q692" s="86" t="s">
        <v>1265</v>
      </c>
    </row>
    <row r="693" spans="1:17" s="86" customFormat="1" ht="12.75">
      <c r="A693" s="124">
        <v>692</v>
      </c>
      <c r="B693" s="217" t="s">
        <v>884</v>
      </c>
      <c r="C693" s="218" t="s">
        <v>1637</v>
      </c>
      <c r="D693" s="86" t="s">
        <v>3716</v>
      </c>
      <c r="G693" s="126" t="s">
        <v>989</v>
      </c>
      <c r="M693" s="86">
        <v>1</v>
      </c>
      <c r="N693" s="86" t="s">
        <v>3717</v>
      </c>
      <c r="O693" s="86" t="s">
        <v>3718</v>
      </c>
      <c r="P693" s="215" t="s">
        <v>1264</v>
      </c>
      <c r="Q693" s="86" t="s">
        <v>1265</v>
      </c>
    </row>
    <row r="694" spans="1:17" s="86" customFormat="1" ht="12.75">
      <c r="A694" s="124">
        <v>693</v>
      </c>
      <c r="B694" s="217" t="s">
        <v>884</v>
      </c>
      <c r="C694" s="218" t="s">
        <v>1637</v>
      </c>
      <c r="D694" s="86" t="s">
        <v>3719</v>
      </c>
      <c r="G694" s="126" t="s">
        <v>989</v>
      </c>
      <c r="M694" s="86">
        <v>1</v>
      </c>
      <c r="N694" s="86" t="s">
        <v>3720</v>
      </c>
      <c r="O694" s="86" t="s">
        <v>3721</v>
      </c>
      <c r="P694" s="215" t="s">
        <v>1264</v>
      </c>
      <c r="Q694" s="86" t="s">
        <v>1265</v>
      </c>
    </row>
    <row r="695" spans="1:17" s="86" customFormat="1" ht="12.75">
      <c r="A695" s="124">
        <v>694</v>
      </c>
      <c r="B695" s="217" t="s">
        <v>884</v>
      </c>
      <c r="C695" s="218" t="s">
        <v>1637</v>
      </c>
      <c r="D695" s="86" t="s">
        <v>3722</v>
      </c>
      <c r="G695" s="126" t="s">
        <v>989</v>
      </c>
      <c r="M695" s="86">
        <v>1</v>
      </c>
      <c r="N695" s="86" t="s">
        <v>3723</v>
      </c>
      <c r="O695" s="86" t="s">
        <v>3724</v>
      </c>
      <c r="P695" s="215" t="s">
        <v>1264</v>
      </c>
      <c r="Q695" s="86" t="s">
        <v>1265</v>
      </c>
    </row>
    <row r="696" spans="1:17" s="86" customFormat="1" ht="12.75">
      <c r="A696" s="124">
        <v>695</v>
      </c>
      <c r="B696" s="217" t="s">
        <v>884</v>
      </c>
      <c r="C696" s="218" t="s">
        <v>1637</v>
      </c>
      <c r="D696" s="86" t="s">
        <v>3725</v>
      </c>
      <c r="G696" s="126" t="s">
        <v>989</v>
      </c>
      <c r="M696" s="86">
        <v>1</v>
      </c>
      <c r="N696" s="86" t="s">
        <v>3726</v>
      </c>
      <c r="O696" s="86" t="s">
        <v>3727</v>
      </c>
      <c r="P696" s="215" t="s">
        <v>1264</v>
      </c>
      <c r="Q696" s="86" t="s">
        <v>1265</v>
      </c>
    </row>
    <row r="697" spans="1:17" s="86" customFormat="1" ht="12.75">
      <c r="A697" s="124">
        <v>696</v>
      </c>
      <c r="B697" s="217" t="s">
        <v>884</v>
      </c>
      <c r="C697" s="218" t="s">
        <v>1637</v>
      </c>
      <c r="D697" s="86" t="s">
        <v>3728</v>
      </c>
      <c r="G697" s="126" t="s">
        <v>989</v>
      </c>
      <c r="M697" s="86">
        <v>1</v>
      </c>
      <c r="N697" s="86" t="s">
        <v>3729</v>
      </c>
      <c r="O697" s="86" t="s">
        <v>3730</v>
      </c>
      <c r="P697" s="215" t="s">
        <v>1264</v>
      </c>
      <c r="Q697" s="86" t="s">
        <v>1265</v>
      </c>
    </row>
    <row r="698" spans="1:17" s="86" customFormat="1" ht="12.75">
      <c r="A698" s="124">
        <v>697</v>
      </c>
      <c r="B698" s="217" t="s">
        <v>884</v>
      </c>
      <c r="C698" s="218" t="s">
        <v>1637</v>
      </c>
      <c r="D698" s="86" t="s">
        <v>3731</v>
      </c>
      <c r="G698" s="126" t="s">
        <v>989</v>
      </c>
      <c r="M698" s="86">
        <v>1</v>
      </c>
      <c r="N698" s="86" t="s">
        <v>3732</v>
      </c>
      <c r="O698" s="86" t="s">
        <v>3733</v>
      </c>
      <c r="P698" s="215" t="s">
        <v>1264</v>
      </c>
      <c r="Q698" s="86" t="s">
        <v>1265</v>
      </c>
    </row>
    <row r="699" spans="1:17" s="86" customFormat="1" ht="12.75">
      <c r="A699" s="124">
        <v>698</v>
      </c>
      <c r="B699" s="217" t="s">
        <v>884</v>
      </c>
      <c r="C699" s="218" t="s">
        <v>1637</v>
      </c>
      <c r="D699" s="86" t="s">
        <v>3734</v>
      </c>
      <c r="G699" s="126" t="s">
        <v>989</v>
      </c>
      <c r="M699" s="86">
        <v>1</v>
      </c>
      <c r="N699" s="86" t="s">
        <v>3735</v>
      </c>
      <c r="O699" s="86" t="s">
        <v>3736</v>
      </c>
      <c r="P699" s="215" t="s">
        <v>1264</v>
      </c>
      <c r="Q699" s="86" t="s">
        <v>1265</v>
      </c>
    </row>
    <row r="700" spans="1:17" s="86" customFormat="1" ht="12.75">
      <c r="A700" s="124">
        <v>699</v>
      </c>
      <c r="B700" s="217" t="s">
        <v>884</v>
      </c>
      <c r="C700" s="218" t="s">
        <v>1637</v>
      </c>
      <c r="D700" s="86" t="s">
        <v>3737</v>
      </c>
      <c r="G700" s="126" t="s">
        <v>989</v>
      </c>
      <c r="M700" s="86">
        <v>1</v>
      </c>
      <c r="N700" s="86" t="s">
        <v>3738</v>
      </c>
      <c r="O700" s="86" t="s">
        <v>3739</v>
      </c>
      <c r="P700" s="215" t="s">
        <v>1264</v>
      </c>
      <c r="Q700" s="86" t="s">
        <v>1265</v>
      </c>
    </row>
    <row r="701" spans="1:17" s="86" customFormat="1" ht="12.75">
      <c r="A701" s="124">
        <v>700</v>
      </c>
      <c r="B701" s="217" t="s">
        <v>884</v>
      </c>
      <c r="C701" s="218" t="s">
        <v>1637</v>
      </c>
      <c r="D701" s="86" t="s">
        <v>3740</v>
      </c>
      <c r="G701" s="126" t="s">
        <v>989</v>
      </c>
      <c r="M701" s="86">
        <v>1</v>
      </c>
      <c r="N701" s="86" t="s">
        <v>3741</v>
      </c>
      <c r="O701" s="86" t="s">
        <v>3742</v>
      </c>
      <c r="P701" s="215" t="s">
        <v>1264</v>
      </c>
      <c r="Q701" s="86" t="s">
        <v>1265</v>
      </c>
    </row>
    <row r="702" spans="1:17" s="86" customFormat="1" ht="12.75">
      <c r="A702" s="124">
        <v>701</v>
      </c>
      <c r="B702" s="217" t="s">
        <v>884</v>
      </c>
      <c r="C702" s="218" t="s">
        <v>1637</v>
      </c>
      <c r="D702" s="86" t="s">
        <v>3743</v>
      </c>
      <c r="G702" s="126" t="s">
        <v>989</v>
      </c>
      <c r="M702" s="86">
        <v>1</v>
      </c>
      <c r="N702" s="86" t="s">
        <v>3744</v>
      </c>
      <c r="O702" s="86" t="s">
        <v>3745</v>
      </c>
      <c r="P702" s="215" t="s">
        <v>1264</v>
      </c>
      <c r="Q702" s="86" t="s">
        <v>1265</v>
      </c>
    </row>
    <row r="703" spans="1:17" s="86" customFormat="1" ht="12.75">
      <c r="A703" s="124">
        <v>702</v>
      </c>
      <c r="B703" s="217" t="s">
        <v>884</v>
      </c>
      <c r="C703" s="218" t="s">
        <v>1637</v>
      </c>
      <c r="D703" s="86" t="s">
        <v>3746</v>
      </c>
      <c r="G703" s="126" t="s">
        <v>989</v>
      </c>
      <c r="M703" s="86">
        <v>1</v>
      </c>
      <c r="N703" s="86" t="s">
        <v>3747</v>
      </c>
      <c r="O703" s="86" t="s">
        <v>3748</v>
      </c>
      <c r="P703" s="215" t="s">
        <v>1264</v>
      </c>
      <c r="Q703" s="86" t="s">
        <v>1265</v>
      </c>
    </row>
    <row r="704" spans="1:17" s="86" customFormat="1" ht="12.75">
      <c r="A704" s="124">
        <v>703</v>
      </c>
      <c r="B704" s="217" t="s">
        <v>884</v>
      </c>
      <c r="C704" s="218" t="s">
        <v>1637</v>
      </c>
      <c r="D704" s="86" t="s">
        <v>3749</v>
      </c>
      <c r="G704" s="126" t="s">
        <v>989</v>
      </c>
      <c r="M704" s="86">
        <v>1</v>
      </c>
      <c r="N704" s="86" t="s">
        <v>3750</v>
      </c>
      <c r="O704" s="86" t="s">
        <v>3751</v>
      </c>
      <c r="P704" s="215" t="s">
        <v>1264</v>
      </c>
      <c r="Q704" s="86" t="s">
        <v>1265</v>
      </c>
    </row>
    <row r="705" spans="1:17" s="86" customFormat="1" ht="12.75">
      <c r="A705" s="124">
        <v>704</v>
      </c>
      <c r="B705" s="217" t="s">
        <v>884</v>
      </c>
      <c r="C705" s="218" t="s">
        <v>1637</v>
      </c>
      <c r="D705" s="86" t="s">
        <v>3752</v>
      </c>
      <c r="G705" s="126" t="s">
        <v>989</v>
      </c>
      <c r="M705" s="86">
        <v>1</v>
      </c>
      <c r="N705" s="86" t="s">
        <v>3753</v>
      </c>
      <c r="O705" s="86" t="s">
        <v>3754</v>
      </c>
      <c r="P705" s="215" t="s">
        <v>1264</v>
      </c>
      <c r="Q705" s="86" t="s">
        <v>1265</v>
      </c>
    </row>
    <row r="706" spans="1:17" s="86" customFormat="1" ht="12.75">
      <c r="A706" s="124">
        <v>705</v>
      </c>
      <c r="B706" s="217" t="s">
        <v>884</v>
      </c>
      <c r="C706" s="218" t="s">
        <v>1637</v>
      </c>
      <c r="D706" s="86" t="s">
        <v>3755</v>
      </c>
      <c r="G706" s="126" t="s">
        <v>989</v>
      </c>
      <c r="M706" s="86">
        <v>1</v>
      </c>
      <c r="N706" s="86" t="s">
        <v>3756</v>
      </c>
      <c r="O706" s="86" t="s">
        <v>3757</v>
      </c>
      <c r="P706" s="215" t="s">
        <v>1264</v>
      </c>
      <c r="Q706" s="86" t="s">
        <v>1265</v>
      </c>
    </row>
    <row r="707" spans="1:17" s="86" customFormat="1" ht="12.75">
      <c r="A707" s="124">
        <v>706</v>
      </c>
      <c r="B707" s="217" t="s">
        <v>884</v>
      </c>
      <c r="C707" s="218" t="s">
        <v>1637</v>
      </c>
      <c r="D707" s="86" t="s">
        <v>3758</v>
      </c>
      <c r="G707" s="126" t="s">
        <v>989</v>
      </c>
      <c r="M707" s="86">
        <v>1</v>
      </c>
      <c r="N707" s="86" t="s">
        <v>3759</v>
      </c>
      <c r="O707" s="86" t="s">
        <v>3760</v>
      </c>
      <c r="P707" s="215" t="s">
        <v>1264</v>
      </c>
      <c r="Q707" s="86" t="s">
        <v>1265</v>
      </c>
    </row>
    <row r="708" spans="1:17" s="86" customFormat="1" ht="12.75">
      <c r="A708" s="124">
        <v>707</v>
      </c>
      <c r="B708" s="217" t="s">
        <v>884</v>
      </c>
      <c r="C708" s="218" t="s">
        <v>1637</v>
      </c>
      <c r="D708" s="86" t="s">
        <v>3761</v>
      </c>
      <c r="G708" s="126" t="s">
        <v>989</v>
      </c>
      <c r="M708" s="86">
        <v>1</v>
      </c>
      <c r="N708" s="86" t="s">
        <v>3762</v>
      </c>
      <c r="O708" s="86" t="s">
        <v>3763</v>
      </c>
      <c r="P708" s="215" t="s">
        <v>1264</v>
      </c>
      <c r="Q708" s="86" t="s">
        <v>1265</v>
      </c>
    </row>
    <row r="709" spans="1:17" s="86" customFormat="1" ht="12.75">
      <c r="A709" s="124">
        <v>708</v>
      </c>
      <c r="B709" s="217" t="s">
        <v>884</v>
      </c>
      <c r="C709" s="218" t="s">
        <v>1637</v>
      </c>
      <c r="D709" s="86" t="s">
        <v>3764</v>
      </c>
      <c r="G709" s="126" t="s">
        <v>989</v>
      </c>
      <c r="M709" s="86">
        <v>1</v>
      </c>
      <c r="N709" s="86" t="s">
        <v>3765</v>
      </c>
      <c r="O709" s="86" t="s">
        <v>3766</v>
      </c>
      <c r="P709" s="215" t="s">
        <v>1264</v>
      </c>
      <c r="Q709" s="86" t="s">
        <v>1265</v>
      </c>
    </row>
    <row r="710" spans="1:17" s="86" customFormat="1" ht="12.75">
      <c r="A710" s="124">
        <v>709</v>
      </c>
      <c r="B710" s="217" t="s">
        <v>884</v>
      </c>
      <c r="C710" s="218" t="s">
        <v>1637</v>
      </c>
      <c r="D710" s="86" t="s">
        <v>3767</v>
      </c>
      <c r="G710" s="126" t="s">
        <v>989</v>
      </c>
      <c r="M710" s="86">
        <v>1</v>
      </c>
      <c r="N710" s="86" t="s">
        <v>3768</v>
      </c>
      <c r="O710" s="86" t="s">
        <v>3769</v>
      </c>
      <c r="P710" s="215" t="s">
        <v>1264</v>
      </c>
      <c r="Q710" s="86" t="s">
        <v>1265</v>
      </c>
    </row>
    <row r="711" spans="1:17" s="86" customFormat="1" ht="12.75">
      <c r="A711" s="124">
        <v>710</v>
      </c>
      <c r="B711" s="217" t="s">
        <v>884</v>
      </c>
      <c r="C711" s="218" t="s">
        <v>1637</v>
      </c>
      <c r="D711" s="86" t="s">
        <v>3770</v>
      </c>
      <c r="G711" s="126" t="s">
        <v>989</v>
      </c>
      <c r="M711" s="86">
        <v>1</v>
      </c>
      <c r="N711" s="86" t="s">
        <v>3771</v>
      </c>
      <c r="O711" s="86" t="s">
        <v>3772</v>
      </c>
      <c r="P711" s="215" t="s">
        <v>1264</v>
      </c>
      <c r="Q711" s="86" t="s">
        <v>1265</v>
      </c>
    </row>
    <row r="712" spans="1:17" s="86" customFormat="1" ht="12.75">
      <c r="A712" s="124">
        <v>711</v>
      </c>
      <c r="B712" s="217" t="s">
        <v>884</v>
      </c>
      <c r="C712" s="218" t="s">
        <v>1637</v>
      </c>
      <c r="D712" s="86" t="s">
        <v>3773</v>
      </c>
      <c r="G712" s="126" t="s">
        <v>989</v>
      </c>
      <c r="M712" s="86">
        <v>1</v>
      </c>
      <c r="N712" s="86" t="s">
        <v>3774</v>
      </c>
      <c r="O712" s="86" t="s">
        <v>3775</v>
      </c>
      <c r="P712" s="215" t="s">
        <v>1264</v>
      </c>
      <c r="Q712" s="86" t="s">
        <v>1265</v>
      </c>
    </row>
    <row r="713" spans="1:17" s="86" customFormat="1" ht="12.75">
      <c r="A713" s="124">
        <v>712</v>
      </c>
      <c r="B713" s="217" t="s">
        <v>884</v>
      </c>
      <c r="C713" s="218" t="s">
        <v>1637</v>
      </c>
      <c r="D713" s="86" t="s">
        <v>3776</v>
      </c>
      <c r="G713" s="126" t="s">
        <v>989</v>
      </c>
      <c r="M713" s="86">
        <v>1</v>
      </c>
      <c r="N713" s="86" t="s">
        <v>3777</v>
      </c>
      <c r="O713" s="86" t="s">
        <v>3778</v>
      </c>
      <c r="P713" s="215" t="s">
        <v>1264</v>
      </c>
      <c r="Q713" s="86" t="s">
        <v>1265</v>
      </c>
    </row>
    <row r="714" spans="1:17" s="86" customFormat="1" ht="12.75">
      <c r="A714" s="124">
        <v>713</v>
      </c>
      <c r="B714" s="217" t="s">
        <v>884</v>
      </c>
      <c r="C714" s="218" t="s">
        <v>1637</v>
      </c>
      <c r="D714" s="86" t="s">
        <v>3779</v>
      </c>
      <c r="G714" s="126" t="s">
        <v>989</v>
      </c>
      <c r="M714" s="86">
        <v>1</v>
      </c>
      <c r="N714" s="86" t="s">
        <v>3780</v>
      </c>
      <c r="O714" s="86" t="s">
        <v>3781</v>
      </c>
      <c r="P714" s="215" t="s">
        <v>1264</v>
      </c>
      <c r="Q714" s="86" t="s">
        <v>1265</v>
      </c>
    </row>
    <row r="715" spans="1:17" s="86" customFormat="1" ht="12.75">
      <c r="A715" s="124">
        <v>714</v>
      </c>
      <c r="B715" s="217" t="s">
        <v>884</v>
      </c>
      <c r="C715" s="218" t="s">
        <v>1637</v>
      </c>
      <c r="D715" s="86" t="s">
        <v>3782</v>
      </c>
      <c r="G715" s="126" t="s">
        <v>989</v>
      </c>
      <c r="M715" s="86">
        <v>1</v>
      </c>
      <c r="N715" s="86" t="s">
        <v>3783</v>
      </c>
      <c r="O715" s="86" t="s">
        <v>3784</v>
      </c>
      <c r="P715" s="215" t="s">
        <v>1264</v>
      </c>
      <c r="Q715" s="86" t="s">
        <v>1265</v>
      </c>
    </row>
    <row r="716" spans="1:17" s="86" customFormat="1" ht="12.75">
      <c r="A716" s="124">
        <v>715</v>
      </c>
      <c r="B716" s="217" t="s">
        <v>884</v>
      </c>
      <c r="C716" s="218" t="s">
        <v>1637</v>
      </c>
      <c r="D716" s="86" t="s">
        <v>3785</v>
      </c>
      <c r="G716" s="126" t="s">
        <v>989</v>
      </c>
      <c r="M716" s="86">
        <v>1</v>
      </c>
      <c r="N716" s="86" t="s">
        <v>3786</v>
      </c>
      <c r="O716" s="86" t="s">
        <v>3787</v>
      </c>
      <c r="P716" s="215" t="s">
        <v>1264</v>
      </c>
      <c r="Q716" s="86" t="s">
        <v>1265</v>
      </c>
    </row>
    <row r="717" spans="1:17" s="86" customFormat="1" ht="12.75">
      <c r="A717" s="124">
        <v>716</v>
      </c>
      <c r="B717" s="217" t="s">
        <v>884</v>
      </c>
      <c r="C717" s="218" t="s">
        <v>1637</v>
      </c>
      <c r="D717" s="86" t="s">
        <v>3788</v>
      </c>
      <c r="G717" s="126" t="s">
        <v>989</v>
      </c>
      <c r="M717" s="86">
        <v>1</v>
      </c>
      <c r="N717" s="86" t="s">
        <v>3789</v>
      </c>
      <c r="O717" s="86" t="s">
        <v>3790</v>
      </c>
      <c r="P717" s="215" t="s">
        <v>1264</v>
      </c>
      <c r="Q717" s="86" t="s">
        <v>1265</v>
      </c>
    </row>
    <row r="718" spans="1:17" s="86" customFormat="1" ht="12.75">
      <c r="A718" s="124">
        <v>717</v>
      </c>
      <c r="B718" s="217" t="s">
        <v>884</v>
      </c>
      <c r="C718" s="218" t="s">
        <v>1637</v>
      </c>
      <c r="D718" s="86" t="s">
        <v>3791</v>
      </c>
      <c r="G718" s="126" t="s">
        <v>989</v>
      </c>
      <c r="M718" s="86">
        <v>1</v>
      </c>
      <c r="N718" s="86" t="s">
        <v>3792</v>
      </c>
      <c r="O718" s="86" t="s">
        <v>3793</v>
      </c>
      <c r="P718" s="215" t="s">
        <v>1264</v>
      </c>
      <c r="Q718" s="86" t="s">
        <v>1265</v>
      </c>
    </row>
    <row r="719" spans="1:17" s="86" customFormat="1" ht="12.75">
      <c r="A719" s="124">
        <v>718</v>
      </c>
      <c r="B719" s="217" t="s">
        <v>884</v>
      </c>
      <c r="C719" s="218" t="s">
        <v>1637</v>
      </c>
      <c r="D719" s="86" t="s">
        <v>3794</v>
      </c>
      <c r="G719" s="126" t="s">
        <v>989</v>
      </c>
      <c r="M719" s="86">
        <v>1</v>
      </c>
      <c r="N719" s="86" t="s">
        <v>3795</v>
      </c>
      <c r="O719" s="86" t="s">
        <v>3796</v>
      </c>
      <c r="P719" s="215" t="s">
        <v>1264</v>
      </c>
      <c r="Q719" s="86" t="s">
        <v>1265</v>
      </c>
    </row>
    <row r="720" spans="1:17" s="86" customFormat="1" ht="12.75">
      <c r="A720" s="124">
        <v>719</v>
      </c>
      <c r="B720" s="217" t="s">
        <v>884</v>
      </c>
      <c r="C720" s="218" t="s">
        <v>1637</v>
      </c>
      <c r="D720" s="86" t="s">
        <v>3797</v>
      </c>
      <c r="G720" s="126" t="s">
        <v>989</v>
      </c>
      <c r="M720" s="86">
        <v>1</v>
      </c>
      <c r="N720" s="86" t="s">
        <v>3798</v>
      </c>
      <c r="O720" s="86" t="s">
        <v>3799</v>
      </c>
      <c r="P720" s="215" t="s">
        <v>1264</v>
      </c>
      <c r="Q720" s="86" t="s">
        <v>1265</v>
      </c>
    </row>
    <row r="721" spans="1:17" s="86" customFormat="1" ht="12.75">
      <c r="A721" s="124">
        <v>720</v>
      </c>
      <c r="B721" s="217" t="s">
        <v>884</v>
      </c>
      <c r="C721" s="218" t="s">
        <v>1637</v>
      </c>
      <c r="D721" s="86" t="s">
        <v>3800</v>
      </c>
      <c r="G721" s="126" t="s">
        <v>989</v>
      </c>
      <c r="M721" s="86">
        <v>1</v>
      </c>
      <c r="N721" s="86" t="s">
        <v>3801</v>
      </c>
      <c r="O721" s="86" t="s">
        <v>3802</v>
      </c>
      <c r="P721" s="215" t="s">
        <v>1264</v>
      </c>
      <c r="Q721" s="86" t="s">
        <v>1265</v>
      </c>
    </row>
    <row r="722" spans="1:17" s="86" customFormat="1" ht="12.75">
      <c r="A722" s="124">
        <v>721</v>
      </c>
      <c r="B722" s="217" t="s">
        <v>884</v>
      </c>
      <c r="C722" s="218" t="s">
        <v>1637</v>
      </c>
      <c r="D722" s="86" t="s">
        <v>3803</v>
      </c>
      <c r="G722" s="126" t="s">
        <v>989</v>
      </c>
      <c r="M722" s="86">
        <v>1</v>
      </c>
      <c r="N722" s="86" t="s">
        <v>3804</v>
      </c>
      <c r="O722" s="86" t="s">
        <v>3805</v>
      </c>
      <c r="P722" s="215" t="s">
        <v>1264</v>
      </c>
      <c r="Q722" s="86" t="s">
        <v>1265</v>
      </c>
    </row>
    <row r="723" spans="1:17" s="86" customFormat="1" ht="12.75">
      <c r="A723" s="124">
        <v>722</v>
      </c>
      <c r="B723" s="217" t="s">
        <v>884</v>
      </c>
      <c r="C723" s="218" t="s">
        <v>1637</v>
      </c>
      <c r="D723" s="86" t="s">
        <v>3806</v>
      </c>
      <c r="G723" s="126" t="s">
        <v>989</v>
      </c>
      <c r="M723" s="86">
        <v>1</v>
      </c>
      <c r="N723" s="86" t="s">
        <v>3807</v>
      </c>
      <c r="O723" s="86" t="s">
        <v>3808</v>
      </c>
      <c r="P723" s="215" t="s">
        <v>1264</v>
      </c>
      <c r="Q723" s="86" t="s">
        <v>1265</v>
      </c>
    </row>
    <row r="724" spans="1:17" s="86" customFormat="1" ht="12.75">
      <c r="A724" s="124">
        <v>723</v>
      </c>
      <c r="B724" s="217" t="s">
        <v>884</v>
      </c>
      <c r="C724" s="218" t="s">
        <v>1637</v>
      </c>
      <c r="D724" s="86" t="s">
        <v>3809</v>
      </c>
      <c r="G724" s="126" t="s">
        <v>989</v>
      </c>
      <c r="M724" s="86">
        <v>1</v>
      </c>
      <c r="N724" s="86" t="s">
        <v>3810</v>
      </c>
      <c r="O724" s="86" t="s">
        <v>3811</v>
      </c>
      <c r="P724" s="215" t="s">
        <v>1264</v>
      </c>
      <c r="Q724" s="86" t="s">
        <v>1265</v>
      </c>
    </row>
    <row r="725" spans="1:17" s="86" customFormat="1" ht="12.75">
      <c r="A725" s="124">
        <v>724</v>
      </c>
      <c r="B725" s="217" t="s">
        <v>884</v>
      </c>
      <c r="C725" s="218" t="s">
        <v>1637</v>
      </c>
      <c r="D725" s="86" t="s">
        <v>3812</v>
      </c>
      <c r="G725" s="126" t="s">
        <v>989</v>
      </c>
      <c r="M725" s="86">
        <v>1</v>
      </c>
      <c r="N725" s="86" t="s">
        <v>3813</v>
      </c>
      <c r="O725" s="86" t="s">
        <v>3814</v>
      </c>
      <c r="P725" s="215" t="s">
        <v>1264</v>
      </c>
      <c r="Q725" s="86" t="s">
        <v>1265</v>
      </c>
    </row>
    <row r="726" spans="1:17" s="86" customFormat="1" ht="12.75">
      <c r="A726" s="124">
        <v>725</v>
      </c>
      <c r="B726" s="217" t="s">
        <v>884</v>
      </c>
      <c r="C726" s="218" t="s">
        <v>1637</v>
      </c>
      <c r="D726" s="86" t="s">
        <v>3815</v>
      </c>
      <c r="G726" s="126" t="s">
        <v>989</v>
      </c>
      <c r="M726" s="86">
        <v>1</v>
      </c>
      <c r="N726" s="86" t="s">
        <v>3816</v>
      </c>
      <c r="O726" s="86" t="s">
        <v>3817</v>
      </c>
      <c r="P726" s="215" t="s">
        <v>1264</v>
      </c>
      <c r="Q726" s="86" t="s">
        <v>1265</v>
      </c>
    </row>
    <row r="727" spans="1:17" s="86" customFormat="1" ht="12.75">
      <c r="A727" s="124">
        <v>726</v>
      </c>
      <c r="B727" s="217" t="s">
        <v>884</v>
      </c>
      <c r="C727" s="218" t="s">
        <v>1637</v>
      </c>
      <c r="D727" s="86" t="s">
        <v>3818</v>
      </c>
      <c r="G727" s="126" t="s">
        <v>989</v>
      </c>
      <c r="M727" s="86">
        <v>1</v>
      </c>
      <c r="N727" s="86" t="s">
        <v>3819</v>
      </c>
      <c r="O727" s="86" t="s">
        <v>3820</v>
      </c>
      <c r="P727" s="215" t="s">
        <v>1264</v>
      </c>
      <c r="Q727" s="86" t="s">
        <v>1265</v>
      </c>
    </row>
    <row r="728" spans="1:17" s="86" customFormat="1" ht="12.75">
      <c r="A728" s="124">
        <v>727</v>
      </c>
      <c r="B728" s="217" t="s">
        <v>884</v>
      </c>
      <c r="C728" s="218" t="s">
        <v>1637</v>
      </c>
      <c r="D728" s="86" t="s">
        <v>3821</v>
      </c>
      <c r="G728" s="126" t="s">
        <v>989</v>
      </c>
      <c r="M728" s="86">
        <v>1</v>
      </c>
      <c r="N728" s="86" t="s">
        <v>3822</v>
      </c>
      <c r="O728" s="86" t="s">
        <v>3823</v>
      </c>
      <c r="P728" s="215" t="s">
        <v>1264</v>
      </c>
      <c r="Q728" s="86" t="s">
        <v>1265</v>
      </c>
    </row>
    <row r="729" spans="1:17" s="86" customFormat="1" ht="12.75">
      <c r="A729" s="124">
        <v>728</v>
      </c>
      <c r="B729" s="217" t="s">
        <v>884</v>
      </c>
      <c r="C729" s="218" t="s">
        <v>1637</v>
      </c>
      <c r="D729" s="86" t="s">
        <v>3824</v>
      </c>
      <c r="G729" s="126" t="s">
        <v>989</v>
      </c>
      <c r="M729" s="86">
        <v>1</v>
      </c>
      <c r="N729" s="86" t="s">
        <v>3825</v>
      </c>
      <c r="O729" s="86" t="s">
        <v>3826</v>
      </c>
      <c r="P729" s="215" t="s">
        <v>1264</v>
      </c>
      <c r="Q729" s="86" t="s">
        <v>1265</v>
      </c>
    </row>
    <row r="730" spans="1:17" s="86" customFormat="1" ht="12.75">
      <c r="A730" s="124">
        <v>729</v>
      </c>
      <c r="B730" s="217" t="s">
        <v>884</v>
      </c>
      <c r="C730" s="218" t="s">
        <v>1637</v>
      </c>
      <c r="D730" s="86" t="s">
        <v>3827</v>
      </c>
      <c r="G730" s="126" t="s">
        <v>989</v>
      </c>
      <c r="M730" s="86">
        <v>1</v>
      </c>
      <c r="N730" s="86" t="s">
        <v>3828</v>
      </c>
      <c r="O730" s="86" t="s">
        <v>3829</v>
      </c>
      <c r="P730" s="215" t="s">
        <v>1264</v>
      </c>
      <c r="Q730" s="86" t="s">
        <v>1265</v>
      </c>
    </row>
    <row r="731" spans="1:17" s="86" customFormat="1" ht="12.75">
      <c r="A731" s="124">
        <v>730</v>
      </c>
      <c r="B731" s="217" t="s">
        <v>884</v>
      </c>
      <c r="C731" s="218" t="s">
        <v>1637</v>
      </c>
      <c r="D731" s="86" t="s">
        <v>3830</v>
      </c>
      <c r="G731" s="126" t="s">
        <v>989</v>
      </c>
      <c r="M731" s="86">
        <v>1</v>
      </c>
      <c r="N731" s="86" t="s">
        <v>3831</v>
      </c>
      <c r="O731" s="86" t="s">
        <v>3832</v>
      </c>
      <c r="P731" s="215" t="s">
        <v>1264</v>
      </c>
      <c r="Q731" s="86" t="s">
        <v>1265</v>
      </c>
    </row>
    <row r="732" spans="1:17" s="86" customFormat="1" ht="12.75">
      <c r="A732" s="124">
        <v>731</v>
      </c>
      <c r="B732" s="217" t="s">
        <v>884</v>
      </c>
      <c r="C732" s="218" t="s">
        <v>1637</v>
      </c>
      <c r="D732" s="86" t="s">
        <v>3833</v>
      </c>
      <c r="G732" s="126" t="s">
        <v>989</v>
      </c>
      <c r="M732" s="86">
        <v>1</v>
      </c>
      <c r="N732" s="86" t="s">
        <v>3834</v>
      </c>
      <c r="O732" s="86" t="s">
        <v>3835</v>
      </c>
      <c r="P732" s="215" t="s">
        <v>1264</v>
      </c>
      <c r="Q732" s="86" t="s">
        <v>1265</v>
      </c>
    </row>
    <row r="733" spans="1:17" s="86" customFormat="1" ht="12.75">
      <c r="A733" s="124">
        <v>732</v>
      </c>
      <c r="B733" s="217" t="s">
        <v>884</v>
      </c>
      <c r="C733" s="218" t="s">
        <v>1637</v>
      </c>
      <c r="D733" s="86" t="s">
        <v>3836</v>
      </c>
      <c r="G733" s="126" t="s">
        <v>989</v>
      </c>
      <c r="M733" s="86">
        <v>1</v>
      </c>
      <c r="N733" s="86" t="s">
        <v>3837</v>
      </c>
      <c r="O733" s="86" t="s">
        <v>3838</v>
      </c>
      <c r="P733" s="215" t="s">
        <v>1264</v>
      </c>
      <c r="Q733" s="86" t="s">
        <v>1265</v>
      </c>
    </row>
    <row r="734" spans="1:17" s="86" customFormat="1" ht="12.75">
      <c r="A734" s="124">
        <v>733</v>
      </c>
      <c r="B734" s="217" t="s">
        <v>884</v>
      </c>
      <c r="C734" s="218" t="s">
        <v>1637</v>
      </c>
      <c r="D734" s="86" t="s">
        <v>3839</v>
      </c>
      <c r="G734" s="126" t="s">
        <v>989</v>
      </c>
      <c r="M734" s="86">
        <v>1</v>
      </c>
      <c r="N734" s="86" t="s">
        <v>3840</v>
      </c>
      <c r="O734" s="86" t="s">
        <v>3841</v>
      </c>
      <c r="P734" s="215" t="s">
        <v>1264</v>
      </c>
      <c r="Q734" s="86" t="s">
        <v>1265</v>
      </c>
    </row>
    <row r="735" spans="1:17" s="86" customFormat="1" ht="12.75">
      <c r="A735" s="124">
        <v>734</v>
      </c>
      <c r="B735" s="217" t="s">
        <v>884</v>
      </c>
      <c r="C735" s="218" t="s">
        <v>1637</v>
      </c>
      <c r="D735" s="86" t="s">
        <v>3842</v>
      </c>
      <c r="G735" s="126" t="s">
        <v>989</v>
      </c>
      <c r="M735" s="86">
        <v>1</v>
      </c>
      <c r="N735" s="86" t="s">
        <v>3843</v>
      </c>
      <c r="O735" s="86" t="s">
        <v>3844</v>
      </c>
      <c r="P735" s="215" t="s">
        <v>1264</v>
      </c>
      <c r="Q735" s="86" t="s">
        <v>1265</v>
      </c>
    </row>
    <row r="736" spans="1:17" s="86" customFormat="1" ht="12.75">
      <c r="A736" s="124">
        <v>735</v>
      </c>
      <c r="B736" s="217" t="s">
        <v>884</v>
      </c>
      <c r="C736" s="218" t="s">
        <v>1637</v>
      </c>
      <c r="D736" s="86" t="s">
        <v>3845</v>
      </c>
      <c r="G736" s="126" t="s">
        <v>989</v>
      </c>
      <c r="M736" s="86">
        <v>1</v>
      </c>
      <c r="N736" s="86" t="s">
        <v>3846</v>
      </c>
      <c r="O736" s="86" t="s">
        <v>3847</v>
      </c>
      <c r="P736" s="215" t="s">
        <v>1264</v>
      </c>
      <c r="Q736" s="86" t="s">
        <v>1265</v>
      </c>
    </row>
    <row r="737" spans="1:17" s="86" customFormat="1" ht="12.75">
      <c r="A737" s="124">
        <v>736</v>
      </c>
      <c r="B737" s="217" t="s">
        <v>884</v>
      </c>
      <c r="C737" s="218" t="s">
        <v>1637</v>
      </c>
      <c r="D737" s="86" t="s">
        <v>3848</v>
      </c>
      <c r="G737" s="126" t="s">
        <v>989</v>
      </c>
      <c r="M737" s="86">
        <v>1</v>
      </c>
      <c r="N737" s="86" t="s">
        <v>3849</v>
      </c>
      <c r="O737" s="86" t="s">
        <v>3850</v>
      </c>
      <c r="P737" s="215" t="s">
        <v>1264</v>
      </c>
      <c r="Q737" s="86" t="s">
        <v>1265</v>
      </c>
    </row>
    <row r="738" spans="1:17" s="86" customFormat="1" ht="12.75">
      <c r="A738" s="124">
        <v>737</v>
      </c>
      <c r="B738" s="217" t="s">
        <v>884</v>
      </c>
      <c r="C738" s="218" t="s">
        <v>1637</v>
      </c>
      <c r="D738" s="86" t="s">
        <v>3851</v>
      </c>
      <c r="G738" s="126" t="s">
        <v>989</v>
      </c>
      <c r="M738" s="86">
        <v>1</v>
      </c>
      <c r="N738" s="86" t="s">
        <v>3852</v>
      </c>
      <c r="O738" s="86" t="s">
        <v>3853</v>
      </c>
      <c r="P738" s="215" t="s">
        <v>1264</v>
      </c>
      <c r="Q738" s="86" t="s">
        <v>1265</v>
      </c>
    </row>
    <row r="739" spans="1:17" s="86" customFormat="1" ht="12.75">
      <c r="A739" s="124">
        <v>738</v>
      </c>
      <c r="B739" s="217" t="s">
        <v>884</v>
      </c>
      <c r="C739" s="218" t="s">
        <v>1637</v>
      </c>
      <c r="D739" s="86" t="s">
        <v>3854</v>
      </c>
      <c r="G739" s="126" t="s">
        <v>989</v>
      </c>
      <c r="M739" s="86">
        <v>1</v>
      </c>
      <c r="N739" s="86" t="s">
        <v>3855</v>
      </c>
      <c r="O739" s="86" t="s">
        <v>3856</v>
      </c>
      <c r="P739" s="215" t="s">
        <v>1264</v>
      </c>
      <c r="Q739" s="86" t="s">
        <v>1265</v>
      </c>
    </row>
    <row r="740" spans="1:17" s="86" customFormat="1" ht="12.75">
      <c r="A740" s="124">
        <v>739</v>
      </c>
      <c r="B740" s="217" t="s">
        <v>884</v>
      </c>
      <c r="C740" s="218" t="s">
        <v>1637</v>
      </c>
      <c r="D740" s="86" t="s">
        <v>3857</v>
      </c>
      <c r="G740" s="126" t="s">
        <v>989</v>
      </c>
      <c r="M740" s="86">
        <v>1</v>
      </c>
      <c r="N740" s="86" t="s">
        <v>3858</v>
      </c>
      <c r="O740" s="86" t="s">
        <v>3859</v>
      </c>
      <c r="P740" s="215" t="s">
        <v>1264</v>
      </c>
      <c r="Q740" s="86" t="s">
        <v>1265</v>
      </c>
    </row>
    <row r="741" spans="1:17" s="86" customFormat="1" ht="12.75">
      <c r="A741" s="124">
        <v>740</v>
      </c>
      <c r="B741" s="217" t="s">
        <v>884</v>
      </c>
      <c r="C741" s="218" t="s">
        <v>1637</v>
      </c>
      <c r="D741" s="86" t="s">
        <v>3860</v>
      </c>
      <c r="G741" s="126" t="s">
        <v>989</v>
      </c>
      <c r="M741" s="86">
        <v>1</v>
      </c>
      <c r="N741" s="86" t="s">
        <v>3861</v>
      </c>
      <c r="O741" s="86" t="s">
        <v>3862</v>
      </c>
      <c r="P741" s="215" t="s">
        <v>1264</v>
      </c>
      <c r="Q741" s="86" t="s">
        <v>1265</v>
      </c>
    </row>
    <row r="742" spans="1:17" s="86" customFormat="1" ht="12.75">
      <c r="A742" s="124">
        <v>741</v>
      </c>
      <c r="B742" s="217" t="s">
        <v>884</v>
      </c>
      <c r="C742" s="218" t="s">
        <v>1637</v>
      </c>
      <c r="D742" s="86" t="s">
        <v>3863</v>
      </c>
      <c r="G742" s="126" t="s">
        <v>989</v>
      </c>
      <c r="M742" s="86">
        <v>1</v>
      </c>
      <c r="N742" s="86" t="s">
        <v>3864</v>
      </c>
      <c r="O742" s="86" t="s">
        <v>3865</v>
      </c>
      <c r="P742" s="215" t="s">
        <v>1264</v>
      </c>
      <c r="Q742" s="86" t="s">
        <v>1265</v>
      </c>
    </row>
    <row r="743" spans="1:17" s="86" customFormat="1" ht="12.75">
      <c r="A743" s="124">
        <v>742</v>
      </c>
      <c r="B743" s="217" t="s">
        <v>884</v>
      </c>
      <c r="C743" s="218" t="s">
        <v>1637</v>
      </c>
      <c r="D743" s="86" t="s">
        <v>3866</v>
      </c>
      <c r="G743" s="126" t="s">
        <v>989</v>
      </c>
      <c r="M743" s="86">
        <v>1</v>
      </c>
      <c r="N743" s="86" t="s">
        <v>3867</v>
      </c>
      <c r="O743" s="86" t="s">
        <v>3868</v>
      </c>
      <c r="P743" s="215" t="s">
        <v>1264</v>
      </c>
      <c r="Q743" s="86" t="s">
        <v>1265</v>
      </c>
    </row>
    <row r="744" spans="1:17" s="86" customFormat="1" ht="12.75">
      <c r="A744" s="124">
        <v>743</v>
      </c>
      <c r="B744" s="217" t="s">
        <v>884</v>
      </c>
      <c r="C744" s="218" t="s">
        <v>1637</v>
      </c>
      <c r="D744" s="86" t="s">
        <v>3869</v>
      </c>
      <c r="G744" s="126" t="s">
        <v>989</v>
      </c>
      <c r="M744" s="86">
        <v>1</v>
      </c>
      <c r="N744" s="86" t="s">
        <v>3870</v>
      </c>
      <c r="O744" s="86" t="s">
        <v>3871</v>
      </c>
      <c r="P744" s="215" t="s">
        <v>1264</v>
      </c>
      <c r="Q744" s="86" t="s">
        <v>1265</v>
      </c>
    </row>
    <row r="745" spans="1:17" s="86" customFormat="1" ht="12.75">
      <c r="A745" s="124">
        <v>744</v>
      </c>
      <c r="B745" s="217" t="s">
        <v>884</v>
      </c>
      <c r="C745" s="218" t="s">
        <v>1637</v>
      </c>
      <c r="D745" s="86" t="s">
        <v>3872</v>
      </c>
      <c r="G745" s="126" t="s">
        <v>989</v>
      </c>
      <c r="M745" s="86">
        <v>1</v>
      </c>
      <c r="N745" s="86" t="s">
        <v>3873</v>
      </c>
      <c r="O745" s="86" t="s">
        <v>3874</v>
      </c>
      <c r="P745" s="215" t="s">
        <v>1264</v>
      </c>
      <c r="Q745" s="86" t="s">
        <v>1265</v>
      </c>
    </row>
    <row r="746" spans="1:17" s="86" customFormat="1" ht="12.75">
      <c r="A746" s="124">
        <v>745</v>
      </c>
      <c r="B746" s="217" t="s">
        <v>884</v>
      </c>
      <c r="C746" s="218" t="s">
        <v>1637</v>
      </c>
      <c r="D746" s="86" t="s">
        <v>3875</v>
      </c>
      <c r="G746" s="126" t="s">
        <v>989</v>
      </c>
      <c r="M746" s="86">
        <v>1</v>
      </c>
      <c r="N746" s="86" t="s">
        <v>3876</v>
      </c>
      <c r="O746" s="86" t="s">
        <v>3877</v>
      </c>
      <c r="P746" s="215" t="s">
        <v>1264</v>
      </c>
      <c r="Q746" s="86" t="s">
        <v>1265</v>
      </c>
    </row>
    <row r="747" spans="1:17" s="86" customFormat="1" ht="12.75">
      <c r="A747" s="124">
        <v>746</v>
      </c>
      <c r="B747" s="217" t="s">
        <v>884</v>
      </c>
      <c r="C747" s="218" t="s">
        <v>1637</v>
      </c>
      <c r="D747" s="86" t="s">
        <v>3878</v>
      </c>
      <c r="G747" s="126" t="s">
        <v>989</v>
      </c>
      <c r="M747" s="86">
        <v>1</v>
      </c>
      <c r="N747" s="86" t="s">
        <v>3879</v>
      </c>
      <c r="O747" s="86" t="s">
        <v>3880</v>
      </c>
      <c r="P747" s="215" t="s">
        <v>1264</v>
      </c>
      <c r="Q747" s="86" t="s">
        <v>1265</v>
      </c>
    </row>
    <row r="748" spans="1:17" s="86" customFormat="1" ht="12.75">
      <c r="A748" s="124">
        <v>747</v>
      </c>
      <c r="B748" s="217" t="s">
        <v>884</v>
      </c>
      <c r="C748" s="218" t="s">
        <v>1637</v>
      </c>
      <c r="D748" s="86" t="s">
        <v>3881</v>
      </c>
      <c r="G748" s="126" t="s">
        <v>989</v>
      </c>
      <c r="M748" s="86">
        <v>1</v>
      </c>
      <c r="N748" s="86" t="s">
        <v>3882</v>
      </c>
      <c r="O748" s="86" t="s">
        <v>3883</v>
      </c>
      <c r="P748" s="215" t="s">
        <v>1264</v>
      </c>
      <c r="Q748" s="86" t="s">
        <v>1265</v>
      </c>
    </row>
    <row r="749" spans="1:17" s="86" customFormat="1" ht="12.75">
      <c r="A749" s="124">
        <v>748</v>
      </c>
      <c r="B749" s="217" t="s">
        <v>884</v>
      </c>
      <c r="C749" s="218" t="s">
        <v>1637</v>
      </c>
      <c r="D749" s="86" t="s">
        <v>3884</v>
      </c>
      <c r="G749" s="126" t="s">
        <v>989</v>
      </c>
      <c r="M749" s="86">
        <v>1</v>
      </c>
      <c r="N749" s="86" t="s">
        <v>3885</v>
      </c>
      <c r="O749" s="86" t="s">
        <v>3886</v>
      </c>
      <c r="P749" s="215" t="s">
        <v>1264</v>
      </c>
      <c r="Q749" s="86" t="s">
        <v>1265</v>
      </c>
    </row>
    <row r="750" spans="1:17" s="86" customFormat="1" ht="12.75">
      <c r="A750" s="124">
        <v>749</v>
      </c>
      <c r="B750" s="217" t="s">
        <v>884</v>
      </c>
      <c r="C750" s="218" t="s">
        <v>1637</v>
      </c>
      <c r="D750" s="86" t="s">
        <v>3887</v>
      </c>
      <c r="G750" s="126" t="s">
        <v>989</v>
      </c>
      <c r="M750" s="86">
        <v>1</v>
      </c>
      <c r="N750" s="86" t="s">
        <v>3888</v>
      </c>
      <c r="O750" s="86" t="s">
        <v>3889</v>
      </c>
      <c r="P750" s="215" t="s">
        <v>1264</v>
      </c>
      <c r="Q750" s="86" t="s">
        <v>1265</v>
      </c>
    </row>
    <row r="751" spans="1:17" s="86" customFormat="1" ht="12.75">
      <c r="A751" s="124">
        <v>750</v>
      </c>
      <c r="B751" s="217" t="s">
        <v>884</v>
      </c>
      <c r="C751" s="218" t="s">
        <v>1637</v>
      </c>
      <c r="D751" s="86" t="s">
        <v>3890</v>
      </c>
      <c r="G751" s="126" t="s">
        <v>989</v>
      </c>
      <c r="M751" s="86">
        <v>1</v>
      </c>
      <c r="N751" s="86" t="s">
        <v>3891</v>
      </c>
      <c r="O751" s="86" t="s">
        <v>3892</v>
      </c>
      <c r="P751" s="215" t="s">
        <v>1264</v>
      </c>
      <c r="Q751" s="86" t="s">
        <v>1265</v>
      </c>
    </row>
    <row r="752" spans="1:17" s="86" customFormat="1" ht="12.75">
      <c r="A752" s="124">
        <v>751</v>
      </c>
      <c r="B752" s="217" t="s">
        <v>884</v>
      </c>
      <c r="C752" s="218" t="s">
        <v>1637</v>
      </c>
      <c r="D752" s="86" t="s">
        <v>3893</v>
      </c>
      <c r="G752" s="126" t="s">
        <v>989</v>
      </c>
      <c r="M752" s="86">
        <v>1</v>
      </c>
      <c r="N752" s="86" t="s">
        <v>3894</v>
      </c>
      <c r="O752" s="86" t="s">
        <v>3895</v>
      </c>
      <c r="P752" s="215" t="s">
        <v>1264</v>
      </c>
      <c r="Q752" s="86" t="s">
        <v>1265</v>
      </c>
    </row>
    <row r="753" spans="1:17" s="86" customFormat="1" ht="12.75">
      <c r="A753" s="124">
        <v>752</v>
      </c>
      <c r="B753" s="217" t="s">
        <v>884</v>
      </c>
      <c r="C753" s="218" t="s">
        <v>1637</v>
      </c>
      <c r="D753" s="86" t="s">
        <v>3896</v>
      </c>
      <c r="G753" s="126" t="s">
        <v>989</v>
      </c>
      <c r="M753" s="86">
        <v>1</v>
      </c>
      <c r="N753" s="86" t="s">
        <v>3897</v>
      </c>
      <c r="O753" s="86" t="s">
        <v>3898</v>
      </c>
      <c r="P753" s="215" t="s">
        <v>1264</v>
      </c>
      <c r="Q753" s="86" t="s">
        <v>1265</v>
      </c>
    </row>
    <row r="754" spans="1:17" s="86" customFormat="1" ht="12.75">
      <c r="A754" s="124">
        <v>753</v>
      </c>
      <c r="B754" s="217" t="s">
        <v>884</v>
      </c>
      <c r="C754" s="218" t="s">
        <v>1637</v>
      </c>
      <c r="D754" s="86" t="s">
        <v>3899</v>
      </c>
      <c r="G754" s="126" t="s">
        <v>989</v>
      </c>
      <c r="M754" s="86">
        <v>1</v>
      </c>
      <c r="N754" s="86" t="s">
        <v>3900</v>
      </c>
      <c r="O754" s="86" t="s">
        <v>3901</v>
      </c>
      <c r="P754" s="215" t="s">
        <v>1264</v>
      </c>
      <c r="Q754" s="86" t="s">
        <v>1265</v>
      </c>
    </row>
    <row r="755" spans="1:17" s="86" customFormat="1" ht="12.75">
      <c r="A755" s="124">
        <v>754</v>
      </c>
      <c r="B755" s="217" t="s">
        <v>884</v>
      </c>
      <c r="C755" s="218" t="s">
        <v>1637</v>
      </c>
      <c r="D755" s="86" t="s">
        <v>3902</v>
      </c>
      <c r="G755" s="126" t="s">
        <v>989</v>
      </c>
      <c r="M755" s="86">
        <v>1</v>
      </c>
      <c r="N755" s="86" t="s">
        <v>3903</v>
      </c>
      <c r="O755" s="86" t="s">
        <v>3904</v>
      </c>
      <c r="P755" s="215" t="s">
        <v>1264</v>
      </c>
      <c r="Q755" s="86" t="s">
        <v>1265</v>
      </c>
    </row>
    <row r="756" spans="1:17" s="86" customFormat="1" ht="12.75">
      <c r="A756" s="124">
        <v>755</v>
      </c>
      <c r="B756" s="217" t="s">
        <v>884</v>
      </c>
      <c r="C756" s="218" t="s">
        <v>1637</v>
      </c>
      <c r="D756" s="86" t="s">
        <v>3905</v>
      </c>
      <c r="G756" s="126" t="s">
        <v>989</v>
      </c>
      <c r="M756" s="86">
        <v>1</v>
      </c>
      <c r="N756" s="86" t="s">
        <v>3906</v>
      </c>
      <c r="O756" s="86" t="s">
        <v>3907</v>
      </c>
      <c r="P756" s="215" t="s">
        <v>1264</v>
      </c>
      <c r="Q756" s="86" t="s">
        <v>1265</v>
      </c>
    </row>
    <row r="757" spans="1:17" s="86" customFormat="1" ht="12.75">
      <c r="A757" s="124">
        <v>756</v>
      </c>
      <c r="B757" s="217" t="s">
        <v>884</v>
      </c>
      <c r="C757" s="218" t="s">
        <v>1637</v>
      </c>
      <c r="D757" s="86" t="s">
        <v>3908</v>
      </c>
      <c r="G757" s="126" t="s">
        <v>989</v>
      </c>
      <c r="M757" s="86">
        <v>1</v>
      </c>
      <c r="N757" s="86" t="s">
        <v>3909</v>
      </c>
      <c r="O757" s="86" t="s">
        <v>3910</v>
      </c>
      <c r="P757" s="215" t="s">
        <v>1264</v>
      </c>
      <c r="Q757" s="86" t="s">
        <v>1265</v>
      </c>
    </row>
    <row r="758" spans="1:17" s="86" customFormat="1" ht="12.75">
      <c r="A758" s="124">
        <v>757</v>
      </c>
      <c r="B758" s="217" t="s">
        <v>884</v>
      </c>
      <c r="C758" s="218" t="s">
        <v>1637</v>
      </c>
      <c r="D758" s="86" t="s">
        <v>3911</v>
      </c>
      <c r="G758" s="126" t="s">
        <v>989</v>
      </c>
      <c r="M758" s="86">
        <v>1</v>
      </c>
      <c r="N758" s="86" t="s">
        <v>3912</v>
      </c>
      <c r="O758" s="86" t="s">
        <v>3913</v>
      </c>
      <c r="P758" s="215" t="s">
        <v>1264</v>
      </c>
      <c r="Q758" s="86" t="s">
        <v>1265</v>
      </c>
    </row>
    <row r="759" spans="1:17" s="86" customFormat="1" ht="12.75">
      <c r="A759" s="124">
        <v>758</v>
      </c>
      <c r="B759" s="217" t="s">
        <v>884</v>
      </c>
      <c r="C759" s="218" t="s">
        <v>1637</v>
      </c>
      <c r="D759" s="86" t="s">
        <v>3914</v>
      </c>
      <c r="G759" s="126" t="s">
        <v>989</v>
      </c>
      <c r="M759" s="86">
        <v>1</v>
      </c>
      <c r="N759" s="86" t="s">
        <v>3915</v>
      </c>
      <c r="O759" s="86" t="s">
        <v>3916</v>
      </c>
      <c r="P759" s="215" t="s">
        <v>1264</v>
      </c>
      <c r="Q759" s="86" t="s">
        <v>1265</v>
      </c>
    </row>
    <row r="760" spans="1:17" s="86" customFormat="1" ht="12.75">
      <c r="A760" s="124">
        <v>759</v>
      </c>
      <c r="B760" s="217" t="s">
        <v>884</v>
      </c>
      <c r="C760" s="218" t="s">
        <v>1637</v>
      </c>
      <c r="D760" s="86" t="s">
        <v>3917</v>
      </c>
      <c r="G760" s="126" t="s">
        <v>989</v>
      </c>
      <c r="M760" s="86">
        <v>1</v>
      </c>
      <c r="N760" s="86" t="s">
        <v>3918</v>
      </c>
      <c r="O760" s="86" t="s">
        <v>3919</v>
      </c>
      <c r="P760" s="215" t="s">
        <v>1264</v>
      </c>
      <c r="Q760" s="86" t="s">
        <v>1265</v>
      </c>
    </row>
    <row r="761" spans="1:17" s="86" customFormat="1" ht="12.75">
      <c r="A761" s="124">
        <v>760</v>
      </c>
      <c r="B761" s="217" t="s">
        <v>884</v>
      </c>
      <c r="C761" s="218" t="s">
        <v>1637</v>
      </c>
      <c r="D761" s="86" t="s">
        <v>3920</v>
      </c>
      <c r="G761" s="126" t="s">
        <v>989</v>
      </c>
      <c r="M761" s="86">
        <v>1</v>
      </c>
      <c r="N761" s="86" t="s">
        <v>3921</v>
      </c>
      <c r="O761" s="86" t="s">
        <v>3922</v>
      </c>
      <c r="P761" s="215" t="s">
        <v>1264</v>
      </c>
      <c r="Q761" s="86" t="s">
        <v>1265</v>
      </c>
    </row>
    <row r="762" spans="1:17" s="86" customFormat="1" ht="12.75">
      <c r="A762" s="124">
        <v>761</v>
      </c>
      <c r="B762" s="217" t="s">
        <v>884</v>
      </c>
      <c r="C762" s="218" t="s">
        <v>1637</v>
      </c>
      <c r="D762" s="86" t="s">
        <v>3923</v>
      </c>
      <c r="G762" s="126" t="s">
        <v>989</v>
      </c>
      <c r="M762" s="86">
        <v>1</v>
      </c>
      <c r="N762" s="86" t="s">
        <v>3924</v>
      </c>
      <c r="O762" s="86" t="s">
        <v>3925</v>
      </c>
      <c r="P762" s="215" t="s">
        <v>1264</v>
      </c>
      <c r="Q762" s="86" t="s">
        <v>1265</v>
      </c>
    </row>
    <row r="763" spans="1:17" s="86" customFormat="1" ht="12.75">
      <c r="A763" s="124">
        <v>762</v>
      </c>
      <c r="B763" s="217" t="s">
        <v>884</v>
      </c>
      <c r="C763" s="218" t="s">
        <v>1637</v>
      </c>
      <c r="D763" s="86" t="s">
        <v>3926</v>
      </c>
      <c r="G763" s="126" t="s">
        <v>989</v>
      </c>
      <c r="M763" s="86">
        <v>1</v>
      </c>
      <c r="N763" s="86" t="s">
        <v>3927</v>
      </c>
      <c r="O763" s="86" t="s">
        <v>3928</v>
      </c>
      <c r="P763" s="215" t="s">
        <v>1264</v>
      </c>
      <c r="Q763" s="86" t="s">
        <v>1265</v>
      </c>
    </row>
    <row r="764" spans="1:17" s="86" customFormat="1" ht="12.75">
      <c r="A764" s="124">
        <v>763</v>
      </c>
      <c r="B764" s="217" t="s">
        <v>884</v>
      </c>
      <c r="C764" s="218" t="s">
        <v>1637</v>
      </c>
      <c r="D764" s="86" t="s">
        <v>3929</v>
      </c>
      <c r="G764" s="126" t="s">
        <v>989</v>
      </c>
      <c r="M764" s="86">
        <v>1</v>
      </c>
      <c r="N764" s="86" t="s">
        <v>3930</v>
      </c>
      <c r="O764" s="86" t="s">
        <v>3931</v>
      </c>
      <c r="P764" s="215" t="s">
        <v>1264</v>
      </c>
      <c r="Q764" s="86" t="s">
        <v>1265</v>
      </c>
    </row>
    <row r="765" spans="1:17" s="86" customFormat="1" ht="12.75">
      <c r="A765" s="124">
        <v>764</v>
      </c>
      <c r="B765" s="217" t="s">
        <v>884</v>
      </c>
      <c r="C765" s="218" t="s">
        <v>1637</v>
      </c>
      <c r="D765" s="86" t="s">
        <v>3932</v>
      </c>
      <c r="G765" s="126" t="s">
        <v>989</v>
      </c>
      <c r="M765" s="86">
        <v>1</v>
      </c>
      <c r="N765" s="86" t="s">
        <v>3933</v>
      </c>
      <c r="O765" s="86" t="s">
        <v>3934</v>
      </c>
      <c r="P765" s="215" t="s">
        <v>1264</v>
      </c>
      <c r="Q765" s="86" t="s">
        <v>1265</v>
      </c>
    </row>
    <row r="766" spans="1:17" s="86" customFormat="1" ht="12.75">
      <c r="A766" s="124">
        <v>765</v>
      </c>
      <c r="B766" s="217" t="s">
        <v>884</v>
      </c>
      <c r="C766" s="218" t="s">
        <v>1637</v>
      </c>
      <c r="D766" s="86" t="s">
        <v>3935</v>
      </c>
      <c r="G766" s="126" t="s">
        <v>989</v>
      </c>
      <c r="M766" s="86">
        <v>1</v>
      </c>
      <c r="N766" s="86" t="s">
        <v>3936</v>
      </c>
      <c r="O766" s="86" t="s">
        <v>3937</v>
      </c>
      <c r="P766" s="215" t="s">
        <v>1264</v>
      </c>
      <c r="Q766" s="86" t="s">
        <v>1265</v>
      </c>
    </row>
    <row r="767" spans="1:17" s="86" customFormat="1" ht="12.75">
      <c r="A767" s="124">
        <v>766</v>
      </c>
      <c r="B767" s="217" t="s">
        <v>884</v>
      </c>
      <c r="C767" s="218" t="s">
        <v>1637</v>
      </c>
      <c r="D767" s="86" t="s">
        <v>3938</v>
      </c>
      <c r="G767" s="126" t="s">
        <v>989</v>
      </c>
      <c r="M767" s="86">
        <v>1</v>
      </c>
      <c r="N767" s="86" t="s">
        <v>3939</v>
      </c>
      <c r="O767" s="86" t="s">
        <v>3940</v>
      </c>
      <c r="P767" s="215" t="s">
        <v>1264</v>
      </c>
      <c r="Q767" s="86" t="s">
        <v>1265</v>
      </c>
    </row>
    <row r="768" spans="1:17" s="86" customFormat="1" ht="12.75">
      <c r="A768" s="124">
        <v>767</v>
      </c>
      <c r="B768" s="217" t="s">
        <v>884</v>
      </c>
      <c r="C768" s="218" t="s">
        <v>1637</v>
      </c>
      <c r="D768" s="86" t="s">
        <v>3941</v>
      </c>
      <c r="G768" s="126" t="s">
        <v>989</v>
      </c>
      <c r="M768" s="86">
        <v>1</v>
      </c>
      <c r="N768" s="86" t="s">
        <v>3942</v>
      </c>
      <c r="O768" s="86" t="s">
        <v>3943</v>
      </c>
      <c r="P768" s="215" t="s">
        <v>1264</v>
      </c>
      <c r="Q768" s="86" t="s">
        <v>1265</v>
      </c>
    </row>
    <row r="769" spans="1:17" s="86" customFormat="1" ht="12.75">
      <c r="A769" s="124">
        <v>768</v>
      </c>
      <c r="B769" s="217" t="s">
        <v>884</v>
      </c>
      <c r="C769" s="218" t="s">
        <v>1637</v>
      </c>
      <c r="D769" s="86" t="s">
        <v>3944</v>
      </c>
      <c r="G769" s="126" t="s">
        <v>989</v>
      </c>
      <c r="M769" s="86">
        <v>1</v>
      </c>
      <c r="N769" s="86" t="s">
        <v>3945</v>
      </c>
      <c r="O769" s="86" t="s">
        <v>3946</v>
      </c>
      <c r="P769" s="215" t="s">
        <v>1264</v>
      </c>
      <c r="Q769" s="86" t="s">
        <v>1265</v>
      </c>
    </row>
    <row r="770" spans="1:17" s="86" customFormat="1" ht="12.75">
      <c r="A770" s="124">
        <v>769</v>
      </c>
      <c r="B770" s="217" t="s">
        <v>884</v>
      </c>
      <c r="C770" s="218" t="s">
        <v>1637</v>
      </c>
      <c r="D770" s="86" t="s">
        <v>3947</v>
      </c>
      <c r="G770" s="126" t="s">
        <v>989</v>
      </c>
      <c r="M770" s="86">
        <v>1</v>
      </c>
      <c r="N770" s="86" t="s">
        <v>3948</v>
      </c>
      <c r="O770" s="86" t="s">
        <v>3949</v>
      </c>
      <c r="P770" s="215" t="s">
        <v>1264</v>
      </c>
      <c r="Q770" s="86" t="s">
        <v>1265</v>
      </c>
    </row>
    <row r="771" spans="1:17" s="86" customFormat="1" ht="12.75">
      <c r="A771" s="124">
        <v>770</v>
      </c>
      <c r="B771" s="217" t="s">
        <v>884</v>
      </c>
      <c r="C771" s="218" t="s">
        <v>1637</v>
      </c>
      <c r="D771" s="86" t="s">
        <v>3950</v>
      </c>
      <c r="G771" s="126" t="s">
        <v>989</v>
      </c>
      <c r="M771" s="86">
        <v>1</v>
      </c>
      <c r="N771" s="86" t="s">
        <v>3951</v>
      </c>
      <c r="O771" s="86" t="s">
        <v>3952</v>
      </c>
      <c r="P771" s="215" t="s">
        <v>1264</v>
      </c>
      <c r="Q771" s="86" t="s">
        <v>1265</v>
      </c>
    </row>
    <row r="772" spans="1:17" s="86" customFormat="1" ht="12.75">
      <c r="A772" s="124">
        <v>771</v>
      </c>
      <c r="B772" s="217" t="s">
        <v>884</v>
      </c>
      <c r="C772" s="218" t="s">
        <v>1637</v>
      </c>
      <c r="D772" s="86" t="s">
        <v>3953</v>
      </c>
      <c r="G772" s="126" t="s">
        <v>989</v>
      </c>
      <c r="M772" s="86">
        <v>1</v>
      </c>
      <c r="N772" s="86" t="s">
        <v>3954</v>
      </c>
      <c r="O772" s="86" t="s">
        <v>3955</v>
      </c>
      <c r="P772" s="215" t="s">
        <v>1264</v>
      </c>
      <c r="Q772" s="86" t="s">
        <v>1265</v>
      </c>
    </row>
    <row r="773" spans="1:17" s="86" customFormat="1" ht="12.75">
      <c r="A773" s="124">
        <v>772</v>
      </c>
      <c r="B773" s="217" t="s">
        <v>884</v>
      </c>
      <c r="C773" s="218" t="s">
        <v>1637</v>
      </c>
      <c r="D773" s="86" t="s">
        <v>3956</v>
      </c>
      <c r="G773" s="126" t="s">
        <v>989</v>
      </c>
      <c r="M773" s="86">
        <v>1</v>
      </c>
      <c r="N773" s="86" t="s">
        <v>3957</v>
      </c>
      <c r="O773" s="86" t="s">
        <v>3958</v>
      </c>
      <c r="P773" s="215" t="s">
        <v>1264</v>
      </c>
      <c r="Q773" s="86" t="s">
        <v>1265</v>
      </c>
    </row>
    <row r="774" spans="1:17" s="86" customFormat="1" ht="12.75">
      <c r="A774" s="124">
        <v>773</v>
      </c>
      <c r="B774" s="217" t="s">
        <v>884</v>
      </c>
      <c r="C774" s="218" t="s">
        <v>1637</v>
      </c>
      <c r="D774" s="86" t="s">
        <v>3959</v>
      </c>
      <c r="G774" s="126" t="s">
        <v>989</v>
      </c>
      <c r="M774" s="86">
        <v>1</v>
      </c>
      <c r="N774" s="86" t="s">
        <v>3960</v>
      </c>
      <c r="O774" s="86" t="s">
        <v>3961</v>
      </c>
      <c r="P774" s="215" t="s">
        <v>1264</v>
      </c>
      <c r="Q774" s="86" t="s">
        <v>1265</v>
      </c>
    </row>
    <row r="775" spans="1:17" s="86" customFormat="1" ht="12.75">
      <c r="A775" s="124">
        <v>774</v>
      </c>
      <c r="B775" s="217" t="s">
        <v>884</v>
      </c>
      <c r="C775" s="218" t="s">
        <v>1637</v>
      </c>
      <c r="D775" s="86" t="s">
        <v>3962</v>
      </c>
      <c r="G775" s="126" t="s">
        <v>989</v>
      </c>
      <c r="M775" s="86">
        <v>1</v>
      </c>
      <c r="N775" s="86" t="s">
        <v>3963</v>
      </c>
      <c r="O775" s="86" t="s">
        <v>3964</v>
      </c>
      <c r="P775" s="215" t="s">
        <v>1264</v>
      </c>
      <c r="Q775" s="86" t="s">
        <v>1265</v>
      </c>
    </row>
    <row r="776" spans="1:17" s="86" customFormat="1" ht="12.75">
      <c r="A776" s="124">
        <v>775</v>
      </c>
      <c r="B776" s="217" t="s">
        <v>884</v>
      </c>
      <c r="C776" s="218" t="s">
        <v>1637</v>
      </c>
      <c r="D776" s="86" t="s">
        <v>3965</v>
      </c>
      <c r="G776" s="126" t="s">
        <v>989</v>
      </c>
      <c r="M776" s="86">
        <v>1</v>
      </c>
      <c r="N776" s="86" t="s">
        <v>3966</v>
      </c>
      <c r="O776" s="86" t="s">
        <v>3967</v>
      </c>
      <c r="P776" s="215" t="s">
        <v>1264</v>
      </c>
      <c r="Q776" s="86" t="s">
        <v>1265</v>
      </c>
    </row>
    <row r="777" spans="1:17" s="86" customFormat="1" ht="12.75">
      <c r="A777" s="124">
        <v>776</v>
      </c>
      <c r="B777" s="217" t="s">
        <v>884</v>
      </c>
      <c r="C777" s="218" t="s">
        <v>1637</v>
      </c>
      <c r="D777" s="86" t="s">
        <v>3968</v>
      </c>
      <c r="G777" s="126" t="s">
        <v>989</v>
      </c>
      <c r="M777" s="86">
        <v>1</v>
      </c>
      <c r="N777" s="86" t="s">
        <v>3969</v>
      </c>
      <c r="O777" s="86" t="s">
        <v>3970</v>
      </c>
      <c r="P777" s="215" t="s">
        <v>1264</v>
      </c>
      <c r="Q777" s="86" t="s">
        <v>1265</v>
      </c>
    </row>
    <row r="778" spans="1:17" s="86" customFormat="1" ht="12.75">
      <c r="A778" s="124">
        <v>777</v>
      </c>
      <c r="B778" s="217" t="s">
        <v>884</v>
      </c>
      <c r="C778" s="218" t="s">
        <v>1637</v>
      </c>
      <c r="D778" s="86" t="s">
        <v>3971</v>
      </c>
      <c r="G778" s="126" t="s">
        <v>989</v>
      </c>
      <c r="M778" s="86">
        <v>1</v>
      </c>
      <c r="N778" s="86" t="s">
        <v>3972</v>
      </c>
      <c r="O778" s="86" t="s">
        <v>3973</v>
      </c>
      <c r="P778" s="215" t="s">
        <v>1264</v>
      </c>
      <c r="Q778" s="86" t="s">
        <v>1265</v>
      </c>
    </row>
    <row r="779" spans="1:17" s="86" customFormat="1" ht="12.75">
      <c r="A779" s="124">
        <v>778</v>
      </c>
      <c r="B779" s="217" t="s">
        <v>884</v>
      </c>
      <c r="C779" s="218" t="s">
        <v>1637</v>
      </c>
      <c r="D779" s="86" t="s">
        <v>3974</v>
      </c>
      <c r="G779" s="126" t="s">
        <v>989</v>
      </c>
      <c r="M779" s="86">
        <v>1</v>
      </c>
      <c r="N779" s="86" t="s">
        <v>3975</v>
      </c>
      <c r="O779" s="86" t="s">
        <v>3976</v>
      </c>
      <c r="P779" s="215" t="s">
        <v>1264</v>
      </c>
      <c r="Q779" s="86" t="s">
        <v>1265</v>
      </c>
    </row>
    <row r="780" spans="1:17" s="86" customFormat="1" ht="12.75">
      <c r="A780" s="124">
        <v>779</v>
      </c>
      <c r="B780" s="217" t="s">
        <v>884</v>
      </c>
      <c r="C780" s="218" t="s">
        <v>1637</v>
      </c>
      <c r="D780" s="86" t="s">
        <v>3977</v>
      </c>
      <c r="G780" s="126" t="s">
        <v>989</v>
      </c>
      <c r="M780" s="86">
        <v>1</v>
      </c>
      <c r="N780" s="86" t="s">
        <v>3978</v>
      </c>
      <c r="O780" s="86" t="s">
        <v>3979</v>
      </c>
      <c r="P780" s="215" t="s">
        <v>1264</v>
      </c>
      <c r="Q780" s="86" t="s">
        <v>1265</v>
      </c>
    </row>
    <row r="781" spans="1:17" s="86" customFormat="1" ht="12.75">
      <c r="A781" s="124">
        <v>780</v>
      </c>
      <c r="B781" s="217" t="s">
        <v>884</v>
      </c>
      <c r="C781" s="218" t="s">
        <v>1637</v>
      </c>
      <c r="D781" s="86" t="s">
        <v>3980</v>
      </c>
      <c r="G781" s="126" t="s">
        <v>989</v>
      </c>
      <c r="M781" s="86">
        <v>1</v>
      </c>
      <c r="N781" s="86" t="s">
        <v>3981</v>
      </c>
      <c r="O781" s="86" t="s">
        <v>3982</v>
      </c>
      <c r="P781" s="215" t="s">
        <v>1264</v>
      </c>
      <c r="Q781" s="86" t="s">
        <v>1265</v>
      </c>
    </row>
    <row r="782" spans="1:17" s="86" customFormat="1" ht="12.75">
      <c r="A782" s="124">
        <v>781</v>
      </c>
      <c r="B782" s="217" t="s">
        <v>884</v>
      </c>
      <c r="C782" s="218" t="s">
        <v>1637</v>
      </c>
      <c r="D782" s="86" t="s">
        <v>3983</v>
      </c>
      <c r="G782" s="126" t="s">
        <v>989</v>
      </c>
      <c r="M782" s="86">
        <v>1</v>
      </c>
      <c r="N782" s="86" t="s">
        <v>3984</v>
      </c>
      <c r="O782" s="86" t="s">
        <v>3985</v>
      </c>
      <c r="P782" s="215" t="s">
        <v>1264</v>
      </c>
      <c r="Q782" s="86" t="s">
        <v>1265</v>
      </c>
    </row>
    <row r="783" spans="1:17" s="86" customFormat="1" ht="12.75">
      <c r="A783" s="124">
        <v>782</v>
      </c>
      <c r="B783" s="217" t="s">
        <v>884</v>
      </c>
      <c r="C783" s="218" t="s">
        <v>1637</v>
      </c>
      <c r="D783" s="86" t="s">
        <v>3986</v>
      </c>
      <c r="G783" s="126" t="s">
        <v>989</v>
      </c>
      <c r="M783" s="86">
        <v>1</v>
      </c>
      <c r="N783" s="86" t="s">
        <v>3987</v>
      </c>
      <c r="O783" s="86" t="s">
        <v>3988</v>
      </c>
      <c r="P783" s="215" t="s">
        <v>1264</v>
      </c>
      <c r="Q783" s="86" t="s">
        <v>1265</v>
      </c>
    </row>
    <row r="784" spans="1:17" s="86" customFormat="1" ht="12.75">
      <c r="A784" s="124">
        <v>783</v>
      </c>
      <c r="B784" s="217" t="s">
        <v>884</v>
      </c>
      <c r="C784" s="218" t="s">
        <v>1637</v>
      </c>
      <c r="D784" s="86" t="s">
        <v>3989</v>
      </c>
      <c r="G784" s="126" t="s">
        <v>989</v>
      </c>
      <c r="M784" s="86">
        <v>1</v>
      </c>
      <c r="N784" s="86" t="s">
        <v>3990</v>
      </c>
      <c r="O784" s="86" t="s">
        <v>3991</v>
      </c>
      <c r="P784" s="215" t="s">
        <v>1264</v>
      </c>
      <c r="Q784" s="86" t="s">
        <v>1265</v>
      </c>
    </row>
    <row r="785" spans="1:17" s="86" customFormat="1" ht="12.75">
      <c r="A785" s="124">
        <v>784</v>
      </c>
      <c r="B785" s="217" t="s">
        <v>884</v>
      </c>
      <c r="C785" s="218" t="s">
        <v>1637</v>
      </c>
      <c r="D785" s="86" t="s">
        <v>3992</v>
      </c>
      <c r="G785" s="126" t="s">
        <v>989</v>
      </c>
      <c r="M785" s="86">
        <v>1</v>
      </c>
      <c r="N785" s="86" t="s">
        <v>3993</v>
      </c>
      <c r="O785" s="86" t="s">
        <v>3994</v>
      </c>
      <c r="P785" s="215" t="s">
        <v>1264</v>
      </c>
      <c r="Q785" s="86" t="s">
        <v>1265</v>
      </c>
    </row>
    <row r="786" spans="1:17" s="86" customFormat="1" ht="12.75">
      <c r="A786" s="124">
        <v>785</v>
      </c>
      <c r="B786" s="217" t="s">
        <v>884</v>
      </c>
      <c r="C786" s="218" t="s">
        <v>1637</v>
      </c>
      <c r="D786" s="86" t="s">
        <v>3995</v>
      </c>
      <c r="G786" s="126" t="s">
        <v>989</v>
      </c>
      <c r="M786" s="86">
        <v>1</v>
      </c>
      <c r="N786" s="86" t="s">
        <v>3996</v>
      </c>
      <c r="O786" s="86" t="s">
        <v>3997</v>
      </c>
      <c r="P786" s="215" t="s">
        <v>1264</v>
      </c>
      <c r="Q786" s="86" t="s">
        <v>1265</v>
      </c>
    </row>
    <row r="787" spans="1:17" s="86" customFormat="1" ht="12.75">
      <c r="A787" s="124">
        <v>786</v>
      </c>
      <c r="B787" s="217" t="s">
        <v>884</v>
      </c>
      <c r="C787" s="218" t="s">
        <v>1637</v>
      </c>
      <c r="D787" s="86" t="s">
        <v>3998</v>
      </c>
      <c r="G787" s="126" t="s">
        <v>989</v>
      </c>
      <c r="M787" s="86">
        <v>1</v>
      </c>
      <c r="N787" s="86" t="s">
        <v>3999</v>
      </c>
      <c r="O787" s="86" t="s">
        <v>4000</v>
      </c>
      <c r="P787" s="215" t="s">
        <v>1264</v>
      </c>
      <c r="Q787" s="86" t="s">
        <v>1265</v>
      </c>
    </row>
    <row r="788" spans="1:17" s="86" customFormat="1" ht="12.75">
      <c r="A788" s="124">
        <v>787</v>
      </c>
      <c r="B788" s="217" t="s">
        <v>884</v>
      </c>
      <c r="C788" s="218" t="s">
        <v>1637</v>
      </c>
      <c r="D788" s="86" t="s">
        <v>4001</v>
      </c>
      <c r="G788" s="126" t="s">
        <v>989</v>
      </c>
      <c r="M788" s="86">
        <v>1</v>
      </c>
      <c r="N788" s="86" t="s">
        <v>4002</v>
      </c>
      <c r="O788" s="86" t="s">
        <v>4003</v>
      </c>
      <c r="P788" s="215" t="s">
        <v>1264</v>
      </c>
      <c r="Q788" s="86" t="s">
        <v>1265</v>
      </c>
    </row>
    <row r="789" spans="1:17" s="86" customFormat="1" ht="12.75">
      <c r="A789" s="124">
        <v>788</v>
      </c>
      <c r="B789" s="217" t="s">
        <v>884</v>
      </c>
      <c r="C789" s="218" t="s">
        <v>1637</v>
      </c>
      <c r="D789" s="86" t="s">
        <v>4004</v>
      </c>
      <c r="G789" s="126" t="s">
        <v>989</v>
      </c>
      <c r="M789" s="86">
        <v>1</v>
      </c>
      <c r="N789" s="86" t="s">
        <v>4005</v>
      </c>
      <c r="O789" s="86" t="s">
        <v>4006</v>
      </c>
      <c r="P789" s="215" t="s">
        <v>1264</v>
      </c>
      <c r="Q789" s="86" t="s">
        <v>1265</v>
      </c>
    </row>
    <row r="790" spans="1:17" s="86" customFormat="1" ht="12.75">
      <c r="A790" s="124">
        <v>789</v>
      </c>
      <c r="B790" s="217" t="s">
        <v>884</v>
      </c>
      <c r="C790" s="218" t="s">
        <v>1637</v>
      </c>
      <c r="D790" s="86" t="s">
        <v>4007</v>
      </c>
      <c r="G790" s="126" t="s">
        <v>989</v>
      </c>
      <c r="M790" s="86">
        <v>1</v>
      </c>
      <c r="N790" s="86" t="s">
        <v>4008</v>
      </c>
      <c r="O790" s="86" t="s">
        <v>4009</v>
      </c>
      <c r="P790" s="215" t="s">
        <v>1264</v>
      </c>
      <c r="Q790" s="86" t="s">
        <v>1265</v>
      </c>
    </row>
    <row r="791" spans="1:17" s="86" customFormat="1" ht="12.75">
      <c r="A791" s="124">
        <v>790</v>
      </c>
      <c r="B791" s="217" t="s">
        <v>884</v>
      </c>
      <c r="C791" s="218" t="s">
        <v>1637</v>
      </c>
      <c r="D791" s="86" t="s">
        <v>4010</v>
      </c>
      <c r="G791" s="126" t="s">
        <v>989</v>
      </c>
      <c r="M791" s="86">
        <v>1</v>
      </c>
      <c r="N791" s="86" t="s">
        <v>4011</v>
      </c>
      <c r="O791" s="86" t="s">
        <v>4012</v>
      </c>
      <c r="P791" s="215" t="s">
        <v>1264</v>
      </c>
      <c r="Q791" s="86" t="s">
        <v>1265</v>
      </c>
    </row>
    <row r="792" spans="1:17" s="86" customFormat="1" ht="12.75">
      <c r="A792" s="124">
        <v>791</v>
      </c>
      <c r="B792" s="217" t="s">
        <v>884</v>
      </c>
      <c r="C792" s="218" t="s">
        <v>1637</v>
      </c>
      <c r="D792" s="86" t="s">
        <v>4013</v>
      </c>
      <c r="G792" s="126" t="s">
        <v>989</v>
      </c>
      <c r="M792" s="86">
        <v>1</v>
      </c>
      <c r="N792" s="86" t="s">
        <v>4014</v>
      </c>
      <c r="O792" s="86" t="s">
        <v>4015</v>
      </c>
      <c r="P792" s="215" t="s">
        <v>1264</v>
      </c>
      <c r="Q792" s="86" t="s">
        <v>1265</v>
      </c>
    </row>
    <row r="793" spans="1:17" s="86" customFormat="1" ht="12.75">
      <c r="A793" s="124">
        <v>792</v>
      </c>
      <c r="B793" s="217" t="s">
        <v>884</v>
      </c>
      <c r="C793" s="218" t="s">
        <v>1637</v>
      </c>
      <c r="D793" s="86" t="s">
        <v>4016</v>
      </c>
      <c r="G793" s="126" t="s">
        <v>989</v>
      </c>
      <c r="M793" s="86">
        <v>1</v>
      </c>
      <c r="N793" s="86" t="s">
        <v>4017</v>
      </c>
      <c r="O793" s="86" t="s">
        <v>4018</v>
      </c>
      <c r="P793" s="215" t="s">
        <v>1264</v>
      </c>
      <c r="Q793" s="86" t="s">
        <v>1265</v>
      </c>
    </row>
    <row r="794" spans="1:17" s="86" customFormat="1" ht="12.75">
      <c r="A794" s="124">
        <v>793</v>
      </c>
      <c r="B794" s="217" t="s">
        <v>884</v>
      </c>
      <c r="C794" s="218" t="s">
        <v>1637</v>
      </c>
      <c r="D794" s="86" t="s">
        <v>4019</v>
      </c>
      <c r="G794" s="126" t="s">
        <v>989</v>
      </c>
      <c r="M794" s="86">
        <v>1</v>
      </c>
      <c r="N794" s="86" t="s">
        <v>4020</v>
      </c>
      <c r="O794" s="86" t="s">
        <v>4021</v>
      </c>
      <c r="P794" s="215" t="s">
        <v>1264</v>
      </c>
      <c r="Q794" s="86" t="s">
        <v>1265</v>
      </c>
    </row>
    <row r="795" spans="1:17" s="86" customFormat="1" ht="12.75">
      <c r="A795" s="124">
        <v>794</v>
      </c>
      <c r="B795" s="217" t="s">
        <v>884</v>
      </c>
      <c r="C795" s="218" t="s">
        <v>1637</v>
      </c>
      <c r="D795" s="86" t="s">
        <v>4022</v>
      </c>
      <c r="G795" s="126" t="s">
        <v>989</v>
      </c>
      <c r="M795" s="86">
        <v>1</v>
      </c>
      <c r="N795" s="86" t="s">
        <v>4023</v>
      </c>
      <c r="O795" s="86" t="s">
        <v>4024</v>
      </c>
      <c r="P795" s="215" t="s">
        <v>1264</v>
      </c>
      <c r="Q795" s="86" t="s">
        <v>1265</v>
      </c>
    </row>
    <row r="796" spans="1:17" s="86" customFormat="1" ht="12.75">
      <c r="A796" s="124">
        <v>795</v>
      </c>
      <c r="B796" s="217" t="s">
        <v>884</v>
      </c>
      <c r="C796" s="218" t="s">
        <v>1637</v>
      </c>
      <c r="D796" s="86" t="s">
        <v>4025</v>
      </c>
      <c r="G796" s="126" t="s">
        <v>989</v>
      </c>
      <c r="M796" s="86">
        <v>1</v>
      </c>
      <c r="N796" s="86" t="s">
        <v>4026</v>
      </c>
      <c r="O796" s="86" t="s">
        <v>4027</v>
      </c>
      <c r="P796" s="215" t="s">
        <v>1264</v>
      </c>
      <c r="Q796" s="86" t="s">
        <v>1265</v>
      </c>
    </row>
    <row r="797" spans="1:17" s="86" customFormat="1" ht="12.75">
      <c r="A797" s="124">
        <v>796</v>
      </c>
      <c r="B797" s="217" t="s">
        <v>884</v>
      </c>
      <c r="C797" s="218" t="s">
        <v>1637</v>
      </c>
      <c r="D797" s="86" t="s">
        <v>4028</v>
      </c>
      <c r="G797" s="126" t="s">
        <v>989</v>
      </c>
      <c r="M797" s="86">
        <v>1</v>
      </c>
      <c r="N797" s="86" t="s">
        <v>4029</v>
      </c>
      <c r="O797" s="86" t="s">
        <v>4030</v>
      </c>
      <c r="P797" s="215" t="s">
        <v>1264</v>
      </c>
      <c r="Q797" s="86" t="s">
        <v>1265</v>
      </c>
    </row>
    <row r="798" spans="1:17" s="86" customFormat="1" ht="12.75">
      <c r="A798" s="124">
        <v>797</v>
      </c>
      <c r="B798" s="217" t="s">
        <v>884</v>
      </c>
      <c r="C798" s="218" t="s">
        <v>1637</v>
      </c>
      <c r="D798" s="86" t="s">
        <v>4031</v>
      </c>
      <c r="G798" s="126" t="s">
        <v>989</v>
      </c>
      <c r="M798" s="86">
        <v>1</v>
      </c>
      <c r="N798" s="86" t="s">
        <v>4032</v>
      </c>
      <c r="O798" s="86" t="s">
        <v>4033</v>
      </c>
      <c r="P798" s="215" t="s">
        <v>1264</v>
      </c>
      <c r="Q798" s="86" t="s">
        <v>1265</v>
      </c>
    </row>
    <row r="799" spans="1:17" s="86" customFormat="1" ht="12.75">
      <c r="A799" s="124">
        <v>798</v>
      </c>
      <c r="B799" s="217" t="s">
        <v>884</v>
      </c>
      <c r="C799" s="218" t="s">
        <v>1637</v>
      </c>
      <c r="D799" s="86" t="s">
        <v>4034</v>
      </c>
      <c r="G799" s="126" t="s">
        <v>989</v>
      </c>
      <c r="M799" s="86">
        <v>1</v>
      </c>
      <c r="N799" s="86" t="s">
        <v>4035</v>
      </c>
      <c r="O799" s="86" t="s">
        <v>4036</v>
      </c>
      <c r="P799" s="215" t="s">
        <v>1264</v>
      </c>
      <c r="Q799" s="86" t="s">
        <v>1265</v>
      </c>
    </row>
    <row r="800" spans="1:17" s="86" customFormat="1" ht="12.75">
      <c r="A800" s="124">
        <v>799</v>
      </c>
      <c r="B800" s="217" t="s">
        <v>884</v>
      </c>
      <c r="C800" s="218" t="s">
        <v>1637</v>
      </c>
      <c r="D800" s="86" t="s">
        <v>4037</v>
      </c>
      <c r="G800" s="126" t="s">
        <v>989</v>
      </c>
      <c r="M800" s="86">
        <v>1</v>
      </c>
      <c r="N800" s="86" t="s">
        <v>4038</v>
      </c>
      <c r="O800" s="86" t="s">
        <v>4039</v>
      </c>
      <c r="P800" s="215" t="s">
        <v>1264</v>
      </c>
      <c r="Q800" s="86" t="s">
        <v>1265</v>
      </c>
    </row>
    <row r="801" spans="1:17" s="86" customFormat="1" ht="12.75">
      <c r="A801" s="124">
        <v>800</v>
      </c>
      <c r="B801" s="217" t="s">
        <v>884</v>
      </c>
      <c r="C801" s="218" t="s">
        <v>1637</v>
      </c>
      <c r="D801" s="86" t="s">
        <v>4040</v>
      </c>
      <c r="G801" s="126" t="s">
        <v>989</v>
      </c>
      <c r="M801" s="86">
        <v>1</v>
      </c>
      <c r="N801" s="86" t="s">
        <v>4041</v>
      </c>
      <c r="O801" s="86" t="s">
        <v>4042</v>
      </c>
      <c r="P801" s="215" t="s">
        <v>1264</v>
      </c>
      <c r="Q801" s="86" t="s">
        <v>1265</v>
      </c>
    </row>
    <row r="802" spans="1:17" s="86" customFormat="1" ht="12.75">
      <c r="A802" s="124">
        <v>801</v>
      </c>
      <c r="B802" s="217" t="s">
        <v>884</v>
      </c>
      <c r="C802" s="218" t="s">
        <v>1637</v>
      </c>
      <c r="D802" s="86" t="s">
        <v>4043</v>
      </c>
      <c r="G802" s="126" t="s">
        <v>989</v>
      </c>
      <c r="M802" s="86">
        <v>1</v>
      </c>
      <c r="N802" s="86" t="s">
        <v>4044</v>
      </c>
      <c r="O802" s="86" t="s">
        <v>4045</v>
      </c>
      <c r="P802" s="215" t="s">
        <v>1264</v>
      </c>
      <c r="Q802" s="86" t="s">
        <v>1265</v>
      </c>
    </row>
    <row r="803" spans="1:17" s="86" customFormat="1" ht="12.75">
      <c r="A803" s="124">
        <v>802</v>
      </c>
      <c r="B803" s="217" t="s">
        <v>884</v>
      </c>
      <c r="C803" s="218" t="s">
        <v>1637</v>
      </c>
      <c r="D803" s="86" t="s">
        <v>4046</v>
      </c>
      <c r="G803" s="126" t="s">
        <v>989</v>
      </c>
      <c r="M803" s="86">
        <v>1</v>
      </c>
      <c r="N803" s="86" t="s">
        <v>4047</v>
      </c>
      <c r="O803" s="86" t="s">
        <v>4048</v>
      </c>
      <c r="P803" s="215" t="s">
        <v>1264</v>
      </c>
      <c r="Q803" s="86" t="s">
        <v>1265</v>
      </c>
    </row>
    <row r="804" spans="1:17" s="86" customFormat="1" ht="12.75">
      <c r="A804" s="124">
        <v>803</v>
      </c>
      <c r="B804" s="217" t="s">
        <v>884</v>
      </c>
      <c r="C804" s="218" t="s">
        <v>1637</v>
      </c>
      <c r="D804" s="86" t="s">
        <v>4049</v>
      </c>
      <c r="G804" s="126" t="s">
        <v>989</v>
      </c>
      <c r="M804" s="86">
        <v>1</v>
      </c>
      <c r="N804" s="86" t="s">
        <v>4050</v>
      </c>
      <c r="O804" s="86" t="s">
        <v>4051</v>
      </c>
      <c r="P804" s="215" t="s">
        <v>1264</v>
      </c>
      <c r="Q804" s="86" t="s">
        <v>1265</v>
      </c>
    </row>
    <row r="805" spans="1:17" s="86" customFormat="1" ht="12.75">
      <c r="A805" s="124">
        <v>804</v>
      </c>
      <c r="B805" s="217" t="s">
        <v>884</v>
      </c>
      <c r="C805" s="218" t="s">
        <v>1637</v>
      </c>
      <c r="D805" s="86" t="s">
        <v>4052</v>
      </c>
      <c r="G805" s="126" t="s">
        <v>989</v>
      </c>
      <c r="M805" s="86">
        <v>1</v>
      </c>
      <c r="N805" s="86" t="s">
        <v>4053</v>
      </c>
      <c r="O805" s="86" t="s">
        <v>4054</v>
      </c>
      <c r="P805" s="215" t="s">
        <v>1264</v>
      </c>
      <c r="Q805" s="86" t="s">
        <v>1265</v>
      </c>
    </row>
    <row r="806" spans="1:17" s="86" customFormat="1" ht="12.75">
      <c r="A806" s="124">
        <v>805</v>
      </c>
      <c r="B806" s="217" t="s">
        <v>884</v>
      </c>
      <c r="C806" s="218" t="s">
        <v>1637</v>
      </c>
      <c r="D806" s="86" t="s">
        <v>4055</v>
      </c>
      <c r="G806" s="126" t="s">
        <v>989</v>
      </c>
      <c r="M806" s="86">
        <v>1</v>
      </c>
      <c r="N806" s="86" t="s">
        <v>4056</v>
      </c>
      <c r="O806" s="86" t="s">
        <v>4057</v>
      </c>
      <c r="P806" s="215" t="s">
        <v>1264</v>
      </c>
      <c r="Q806" s="86" t="s">
        <v>1265</v>
      </c>
    </row>
    <row r="807" spans="1:17" s="86" customFormat="1" ht="12.75">
      <c r="A807" s="124">
        <v>806</v>
      </c>
      <c r="B807" s="217" t="s">
        <v>884</v>
      </c>
      <c r="C807" s="218" t="s">
        <v>1637</v>
      </c>
      <c r="D807" s="86" t="s">
        <v>4058</v>
      </c>
      <c r="G807" s="126" t="s">
        <v>989</v>
      </c>
      <c r="M807" s="86">
        <v>1</v>
      </c>
      <c r="N807" s="86" t="s">
        <v>4059</v>
      </c>
      <c r="O807" s="86" t="s">
        <v>4060</v>
      </c>
      <c r="P807" s="215" t="s">
        <v>1264</v>
      </c>
      <c r="Q807" s="86" t="s">
        <v>1265</v>
      </c>
    </row>
    <row r="808" spans="1:17" s="86" customFormat="1" ht="12.75">
      <c r="A808" s="124">
        <v>807</v>
      </c>
      <c r="B808" s="217" t="s">
        <v>884</v>
      </c>
      <c r="C808" s="218" t="s">
        <v>1637</v>
      </c>
      <c r="D808" s="86" t="s">
        <v>4061</v>
      </c>
      <c r="G808" s="126" t="s">
        <v>989</v>
      </c>
      <c r="M808" s="86">
        <v>1</v>
      </c>
      <c r="N808" s="86" t="s">
        <v>4062</v>
      </c>
      <c r="O808" s="86" t="s">
        <v>4063</v>
      </c>
      <c r="P808" s="215" t="s">
        <v>1264</v>
      </c>
      <c r="Q808" s="86" t="s">
        <v>1265</v>
      </c>
    </row>
    <row r="809" spans="1:17" s="86" customFormat="1" ht="12.75">
      <c r="A809" s="124">
        <v>808</v>
      </c>
      <c r="B809" s="217" t="s">
        <v>884</v>
      </c>
      <c r="C809" s="218" t="s">
        <v>1637</v>
      </c>
      <c r="D809" s="86" t="s">
        <v>4064</v>
      </c>
      <c r="G809" s="126" t="s">
        <v>989</v>
      </c>
      <c r="M809" s="86">
        <v>1</v>
      </c>
      <c r="N809" s="86" t="s">
        <v>4065</v>
      </c>
      <c r="O809" s="86" t="s">
        <v>4066</v>
      </c>
      <c r="P809" s="215" t="s">
        <v>1264</v>
      </c>
      <c r="Q809" s="86" t="s">
        <v>1265</v>
      </c>
    </row>
    <row r="810" spans="1:17" s="86" customFormat="1" ht="12.75">
      <c r="A810" s="124">
        <v>809</v>
      </c>
      <c r="B810" s="217" t="s">
        <v>884</v>
      </c>
      <c r="C810" s="218" t="s">
        <v>1637</v>
      </c>
      <c r="D810" s="86" t="s">
        <v>4067</v>
      </c>
      <c r="G810" s="126" t="s">
        <v>989</v>
      </c>
      <c r="M810" s="86">
        <v>1</v>
      </c>
      <c r="N810" s="86" t="s">
        <v>4068</v>
      </c>
      <c r="O810" s="86" t="s">
        <v>4069</v>
      </c>
      <c r="P810" s="215" t="s">
        <v>1264</v>
      </c>
      <c r="Q810" s="86" t="s">
        <v>1265</v>
      </c>
    </row>
    <row r="811" spans="1:17" s="86" customFormat="1" ht="12.75">
      <c r="A811" s="124">
        <v>810</v>
      </c>
      <c r="B811" s="217" t="s">
        <v>884</v>
      </c>
      <c r="C811" s="218" t="s">
        <v>1637</v>
      </c>
      <c r="D811" s="86" t="s">
        <v>4070</v>
      </c>
      <c r="G811" s="126" t="s">
        <v>989</v>
      </c>
      <c r="M811" s="86">
        <v>1</v>
      </c>
      <c r="N811" s="86" t="s">
        <v>4071</v>
      </c>
      <c r="O811" s="86" t="s">
        <v>4072</v>
      </c>
      <c r="P811" s="215" t="s">
        <v>1264</v>
      </c>
      <c r="Q811" s="86" t="s">
        <v>1265</v>
      </c>
    </row>
    <row r="812" spans="1:17" s="86" customFormat="1" ht="12.75">
      <c r="A812" s="124">
        <v>811</v>
      </c>
      <c r="B812" s="217" t="s">
        <v>884</v>
      </c>
      <c r="C812" s="218" t="s">
        <v>1637</v>
      </c>
      <c r="D812" s="86" t="s">
        <v>4073</v>
      </c>
      <c r="G812" s="126" t="s">
        <v>989</v>
      </c>
      <c r="M812" s="86">
        <v>1</v>
      </c>
      <c r="N812" s="86" t="s">
        <v>4074</v>
      </c>
      <c r="O812" s="86" t="s">
        <v>4075</v>
      </c>
      <c r="P812" s="215" t="s">
        <v>1264</v>
      </c>
      <c r="Q812" s="86" t="s">
        <v>1265</v>
      </c>
    </row>
    <row r="813" spans="1:17" s="86" customFormat="1" ht="12.75">
      <c r="A813" s="124">
        <v>812</v>
      </c>
      <c r="B813" s="217" t="s">
        <v>884</v>
      </c>
      <c r="C813" s="218" t="s">
        <v>1637</v>
      </c>
      <c r="D813" s="86" t="s">
        <v>4076</v>
      </c>
      <c r="G813" s="126" t="s">
        <v>989</v>
      </c>
      <c r="M813" s="86">
        <v>1</v>
      </c>
      <c r="N813" s="86" t="s">
        <v>4077</v>
      </c>
      <c r="O813" s="86" t="s">
        <v>4078</v>
      </c>
      <c r="P813" s="215" t="s">
        <v>1264</v>
      </c>
      <c r="Q813" s="86" t="s">
        <v>1265</v>
      </c>
    </row>
    <row r="814" spans="1:17" s="86" customFormat="1" ht="12.75">
      <c r="A814" s="124">
        <v>813</v>
      </c>
      <c r="B814" s="217" t="s">
        <v>884</v>
      </c>
      <c r="C814" s="218" t="s">
        <v>1637</v>
      </c>
      <c r="D814" s="86" t="s">
        <v>4079</v>
      </c>
      <c r="G814" s="126" t="s">
        <v>989</v>
      </c>
      <c r="M814" s="86">
        <v>1</v>
      </c>
      <c r="N814" s="86" t="s">
        <v>4080</v>
      </c>
      <c r="O814" s="86" t="s">
        <v>4081</v>
      </c>
      <c r="P814" s="215" t="s">
        <v>1264</v>
      </c>
      <c r="Q814" s="86" t="s">
        <v>1265</v>
      </c>
    </row>
    <row r="815" spans="1:17" s="86" customFormat="1" ht="12.75">
      <c r="A815" s="124">
        <v>814</v>
      </c>
      <c r="B815" s="217" t="s">
        <v>884</v>
      </c>
      <c r="C815" s="218" t="s">
        <v>1637</v>
      </c>
      <c r="D815" s="86" t="s">
        <v>4082</v>
      </c>
      <c r="G815" s="126" t="s">
        <v>989</v>
      </c>
      <c r="M815" s="86">
        <v>1</v>
      </c>
      <c r="N815" s="86" t="s">
        <v>4083</v>
      </c>
      <c r="O815" s="86" t="s">
        <v>4084</v>
      </c>
      <c r="P815" s="215" t="s">
        <v>1264</v>
      </c>
      <c r="Q815" s="86" t="s">
        <v>1265</v>
      </c>
    </row>
    <row r="816" spans="1:17" s="86" customFormat="1" ht="12.75">
      <c r="A816" s="124">
        <v>815</v>
      </c>
      <c r="B816" s="217" t="s">
        <v>884</v>
      </c>
      <c r="C816" s="218" t="s">
        <v>1637</v>
      </c>
      <c r="D816" s="86" t="s">
        <v>4085</v>
      </c>
      <c r="G816" s="126" t="s">
        <v>989</v>
      </c>
      <c r="M816" s="86">
        <v>1</v>
      </c>
      <c r="N816" s="86" t="s">
        <v>4086</v>
      </c>
      <c r="O816" s="86" t="s">
        <v>4087</v>
      </c>
      <c r="P816" s="215" t="s">
        <v>1264</v>
      </c>
      <c r="Q816" s="86" t="s">
        <v>1265</v>
      </c>
    </row>
    <row r="817" spans="1:17" s="86" customFormat="1" ht="12.75">
      <c r="A817" s="124">
        <v>816</v>
      </c>
      <c r="B817" s="217" t="s">
        <v>884</v>
      </c>
      <c r="C817" s="218" t="s">
        <v>1637</v>
      </c>
      <c r="D817" s="86" t="s">
        <v>4088</v>
      </c>
      <c r="G817" s="126" t="s">
        <v>989</v>
      </c>
      <c r="M817" s="86">
        <v>1</v>
      </c>
      <c r="N817" s="86" t="s">
        <v>4089</v>
      </c>
      <c r="O817" s="86" t="s">
        <v>4090</v>
      </c>
      <c r="P817" s="215" t="s">
        <v>1264</v>
      </c>
      <c r="Q817" s="86" t="s">
        <v>1265</v>
      </c>
    </row>
    <row r="818" spans="1:17" s="86" customFormat="1" ht="12.75">
      <c r="A818" s="124">
        <v>817</v>
      </c>
      <c r="B818" s="217" t="s">
        <v>884</v>
      </c>
      <c r="C818" s="218" t="s">
        <v>1637</v>
      </c>
      <c r="D818" s="86" t="s">
        <v>4091</v>
      </c>
      <c r="G818" s="126" t="s">
        <v>989</v>
      </c>
      <c r="M818" s="86">
        <v>1</v>
      </c>
      <c r="N818" s="86" t="s">
        <v>4092</v>
      </c>
      <c r="O818" s="86" t="s">
        <v>4093</v>
      </c>
      <c r="P818" s="215" t="s">
        <v>1264</v>
      </c>
      <c r="Q818" s="86" t="s">
        <v>1265</v>
      </c>
    </row>
    <row r="819" spans="1:17" s="86" customFormat="1" ht="12.75">
      <c r="A819" s="124">
        <v>818</v>
      </c>
      <c r="B819" s="217" t="s">
        <v>884</v>
      </c>
      <c r="C819" s="218" t="s">
        <v>1637</v>
      </c>
      <c r="D819" s="86" t="s">
        <v>4094</v>
      </c>
      <c r="G819" s="126" t="s">
        <v>989</v>
      </c>
      <c r="M819" s="86">
        <v>1</v>
      </c>
      <c r="N819" s="86" t="s">
        <v>4095</v>
      </c>
      <c r="O819" s="86" t="s">
        <v>4096</v>
      </c>
      <c r="P819" s="215" t="s">
        <v>1264</v>
      </c>
      <c r="Q819" s="86" t="s">
        <v>1265</v>
      </c>
    </row>
    <row r="820" spans="1:17" s="86" customFormat="1" ht="12.75">
      <c r="A820" s="124">
        <v>819</v>
      </c>
      <c r="B820" s="217" t="s">
        <v>884</v>
      </c>
      <c r="C820" s="218" t="s">
        <v>1637</v>
      </c>
      <c r="D820" s="86" t="s">
        <v>4097</v>
      </c>
      <c r="G820" s="126" t="s">
        <v>989</v>
      </c>
      <c r="M820" s="86">
        <v>1</v>
      </c>
      <c r="N820" s="86" t="s">
        <v>4098</v>
      </c>
      <c r="O820" s="86" t="s">
        <v>4099</v>
      </c>
      <c r="P820" s="215" t="s">
        <v>1264</v>
      </c>
      <c r="Q820" s="86" t="s">
        <v>1265</v>
      </c>
    </row>
    <row r="821" spans="1:17" s="86" customFormat="1" ht="12.75">
      <c r="A821" s="124">
        <v>820</v>
      </c>
      <c r="B821" s="217" t="s">
        <v>884</v>
      </c>
      <c r="C821" s="218" t="s">
        <v>1637</v>
      </c>
      <c r="D821" s="86" t="s">
        <v>4100</v>
      </c>
      <c r="G821" s="126" t="s">
        <v>989</v>
      </c>
      <c r="M821" s="86">
        <v>1</v>
      </c>
      <c r="N821" s="86" t="s">
        <v>4101</v>
      </c>
      <c r="O821" s="86" t="s">
        <v>4102</v>
      </c>
      <c r="P821" s="215" t="s">
        <v>1264</v>
      </c>
      <c r="Q821" s="86" t="s">
        <v>1265</v>
      </c>
    </row>
    <row r="822" spans="1:17" s="86" customFormat="1" ht="12.75">
      <c r="A822" s="124">
        <v>821</v>
      </c>
      <c r="B822" s="217" t="s">
        <v>884</v>
      </c>
      <c r="C822" s="218" t="s">
        <v>1637</v>
      </c>
      <c r="D822" s="86" t="s">
        <v>4103</v>
      </c>
      <c r="G822" s="126" t="s">
        <v>989</v>
      </c>
      <c r="M822" s="86">
        <v>1</v>
      </c>
      <c r="N822" s="86" t="s">
        <v>4104</v>
      </c>
      <c r="O822" s="86" t="s">
        <v>4105</v>
      </c>
      <c r="P822" s="215" t="s">
        <v>1264</v>
      </c>
      <c r="Q822" s="86" t="s">
        <v>1265</v>
      </c>
    </row>
    <row r="823" spans="1:17" s="86" customFormat="1" ht="12.75">
      <c r="A823" s="124">
        <v>822</v>
      </c>
      <c r="B823" s="217" t="s">
        <v>884</v>
      </c>
      <c r="C823" s="218" t="s">
        <v>1637</v>
      </c>
      <c r="D823" s="86" t="s">
        <v>4106</v>
      </c>
      <c r="G823" s="126" t="s">
        <v>989</v>
      </c>
      <c r="M823" s="86">
        <v>1</v>
      </c>
      <c r="N823" s="86" t="s">
        <v>4107</v>
      </c>
      <c r="O823" s="86" t="s">
        <v>4108</v>
      </c>
      <c r="P823" s="215" t="s">
        <v>1264</v>
      </c>
      <c r="Q823" s="86" t="s">
        <v>1265</v>
      </c>
    </row>
    <row r="824" spans="1:17" s="86" customFormat="1" ht="12.75">
      <c r="A824" s="124">
        <v>823</v>
      </c>
      <c r="B824" s="217" t="s">
        <v>884</v>
      </c>
      <c r="C824" s="218" t="s">
        <v>1637</v>
      </c>
      <c r="D824" s="86" t="s">
        <v>4109</v>
      </c>
      <c r="G824" s="126" t="s">
        <v>989</v>
      </c>
      <c r="M824" s="86">
        <v>1</v>
      </c>
      <c r="N824" s="86" t="s">
        <v>4110</v>
      </c>
      <c r="O824" s="86" t="s">
        <v>4111</v>
      </c>
      <c r="P824" s="215" t="s">
        <v>1264</v>
      </c>
      <c r="Q824" s="86" t="s">
        <v>1265</v>
      </c>
    </row>
    <row r="825" spans="1:17" s="86" customFormat="1" ht="12.75">
      <c r="A825" s="124">
        <v>824</v>
      </c>
      <c r="B825" s="217" t="s">
        <v>884</v>
      </c>
      <c r="C825" s="218" t="s">
        <v>1637</v>
      </c>
      <c r="D825" s="86" t="s">
        <v>4112</v>
      </c>
      <c r="G825" s="126" t="s">
        <v>989</v>
      </c>
      <c r="M825" s="86">
        <v>1</v>
      </c>
      <c r="N825" s="86" t="s">
        <v>4113</v>
      </c>
      <c r="O825" s="86" t="s">
        <v>4114</v>
      </c>
      <c r="P825" s="215" t="s">
        <v>1264</v>
      </c>
      <c r="Q825" s="86" t="s">
        <v>1265</v>
      </c>
    </row>
    <row r="826" spans="1:17" s="86" customFormat="1" ht="12.75">
      <c r="A826" s="124">
        <v>825</v>
      </c>
      <c r="B826" s="217" t="s">
        <v>884</v>
      </c>
      <c r="C826" s="218" t="s">
        <v>1637</v>
      </c>
      <c r="D826" s="86" t="s">
        <v>4115</v>
      </c>
      <c r="G826" s="126" t="s">
        <v>989</v>
      </c>
      <c r="M826" s="86">
        <v>1</v>
      </c>
      <c r="N826" s="86" t="s">
        <v>4116</v>
      </c>
      <c r="O826" s="86" t="s">
        <v>4117</v>
      </c>
      <c r="P826" s="215" t="s">
        <v>1264</v>
      </c>
      <c r="Q826" s="86" t="s">
        <v>1265</v>
      </c>
    </row>
    <row r="827" spans="1:17" s="86" customFormat="1" ht="12.75">
      <c r="A827" s="124">
        <v>826</v>
      </c>
      <c r="B827" s="217" t="s">
        <v>884</v>
      </c>
      <c r="C827" s="218" t="s">
        <v>1637</v>
      </c>
      <c r="D827" s="86" t="s">
        <v>4118</v>
      </c>
      <c r="G827" s="126" t="s">
        <v>989</v>
      </c>
      <c r="M827" s="86">
        <v>1</v>
      </c>
      <c r="N827" s="86" t="s">
        <v>4119</v>
      </c>
      <c r="O827" s="86" t="s">
        <v>4120</v>
      </c>
      <c r="P827" s="215" t="s">
        <v>1264</v>
      </c>
      <c r="Q827" s="86" t="s">
        <v>1265</v>
      </c>
    </row>
    <row r="828" spans="1:17" s="86" customFormat="1" ht="12.75">
      <c r="A828" s="124">
        <v>827</v>
      </c>
      <c r="B828" s="217" t="s">
        <v>884</v>
      </c>
      <c r="C828" s="218" t="s">
        <v>1637</v>
      </c>
      <c r="D828" s="86" t="s">
        <v>4121</v>
      </c>
      <c r="G828" s="126" t="s">
        <v>989</v>
      </c>
      <c r="M828" s="86">
        <v>1</v>
      </c>
      <c r="N828" s="86" t="s">
        <v>4122</v>
      </c>
      <c r="O828" s="86" t="s">
        <v>4123</v>
      </c>
      <c r="P828" s="215" t="s">
        <v>1264</v>
      </c>
      <c r="Q828" s="86" t="s">
        <v>1265</v>
      </c>
    </row>
    <row r="829" spans="1:17" s="86" customFormat="1" ht="12.75">
      <c r="A829" s="124">
        <v>828</v>
      </c>
      <c r="B829" s="217" t="s">
        <v>884</v>
      </c>
      <c r="C829" s="218" t="s">
        <v>1637</v>
      </c>
      <c r="D829" s="86" t="s">
        <v>4124</v>
      </c>
      <c r="G829" s="126" t="s">
        <v>989</v>
      </c>
      <c r="M829" s="86">
        <v>1</v>
      </c>
      <c r="N829" s="86" t="s">
        <v>4125</v>
      </c>
      <c r="O829" s="86" t="s">
        <v>4126</v>
      </c>
      <c r="P829" s="215" t="s">
        <v>1264</v>
      </c>
      <c r="Q829" s="86" t="s">
        <v>1265</v>
      </c>
    </row>
    <row r="830" spans="1:17" s="86" customFormat="1" ht="12.75">
      <c r="A830" s="124">
        <v>829</v>
      </c>
      <c r="B830" s="217" t="s">
        <v>884</v>
      </c>
      <c r="C830" s="218" t="s">
        <v>1637</v>
      </c>
      <c r="D830" s="86" t="s">
        <v>4127</v>
      </c>
      <c r="G830" s="126" t="s">
        <v>989</v>
      </c>
      <c r="M830" s="86">
        <v>1</v>
      </c>
      <c r="N830" s="86" t="s">
        <v>4128</v>
      </c>
      <c r="O830" s="86" t="s">
        <v>4129</v>
      </c>
      <c r="P830" s="215" t="s">
        <v>1264</v>
      </c>
      <c r="Q830" s="86" t="s">
        <v>1265</v>
      </c>
    </row>
    <row r="831" spans="1:17" s="86" customFormat="1" ht="12.75">
      <c r="A831" s="124">
        <v>830</v>
      </c>
      <c r="B831" s="217" t="s">
        <v>884</v>
      </c>
      <c r="C831" s="218" t="s">
        <v>1637</v>
      </c>
      <c r="D831" s="86" t="s">
        <v>4130</v>
      </c>
      <c r="G831" s="126" t="s">
        <v>989</v>
      </c>
      <c r="M831" s="86">
        <v>1</v>
      </c>
      <c r="N831" s="86" t="s">
        <v>4131</v>
      </c>
      <c r="O831" s="86" t="s">
        <v>4132</v>
      </c>
      <c r="P831" s="215" t="s">
        <v>1264</v>
      </c>
      <c r="Q831" s="86" t="s">
        <v>1265</v>
      </c>
    </row>
    <row r="832" spans="1:17" s="86" customFormat="1" ht="12.75">
      <c r="A832" s="124">
        <v>831</v>
      </c>
      <c r="B832" s="217" t="s">
        <v>884</v>
      </c>
      <c r="C832" s="218" t="s">
        <v>1637</v>
      </c>
      <c r="D832" s="86" t="s">
        <v>4133</v>
      </c>
      <c r="G832" s="126" t="s">
        <v>989</v>
      </c>
      <c r="M832" s="86">
        <v>1</v>
      </c>
      <c r="N832" s="86" t="s">
        <v>4134</v>
      </c>
      <c r="O832" s="86" t="s">
        <v>4135</v>
      </c>
      <c r="P832" s="215" t="s">
        <v>1264</v>
      </c>
      <c r="Q832" s="86" t="s">
        <v>1265</v>
      </c>
    </row>
    <row r="833" spans="1:17" s="86" customFormat="1" ht="12.75">
      <c r="A833" s="124">
        <v>832</v>
      </c>
      <c r="B833" s="217" t="s">
        <v>884</v>
      </c>
      <c r="C833" s="218" t="s">
        <v>1637</v>
      </c>
      <c r="D833" s="86" t="s">
        <v>4136</v>
      </c>
      <c r="G833" s="126" t="s">
        <v>989</v>
      </c>
      <c r="M833" s="86">
        <v>1</v>
      </c>
      <c r="N833" s="86" t="s">
        <v>4137</v>
      </c>
      <c r="O833" s="86" t="s">
        <v>4138</v>
      </c>
      <c r="P833" s="215" t="s">
        <v>1264</v>
      </c>
      <c r="Q833" s="86" t="s">
        <v>1265</v>
      </c>
    </row>
    <row r="834" spans="1:17" s="86" customFormat="1" ht="12.75">
      <c r="A834" s="124">
        <v>833</v>
      </c>
      <c r="B834" s="217" t="s">
        <v>884</v>
      </c>
      <c r="C834" s="218" t="s">
        <v>1637</v>
      </c>
      <c r="D834" s="86" t="s">
        <v>4139</v>
      </c>
      <c r="G834" s="126" t="s">
        <v>989</v>
      </c>
      <c r="M834" s="86">
        <v>1</v>
      </c>
      <c r="N834" s="86" t="s">
        <v>4140</v>
      </c>
      <c r="O834" s="86" t="s">
        <v>4141</v>
      </c>
      <c r="P834" s="215" t="s">
        <v>1264</v>
      </c>
      <c r="Q834" s="86" t="s">
        <v>1265</v>
      </c>
    </row>
    <row r="835" spans="1:17" s="86" customFormat="1" ht="12.75">
      <c r="A835" s="124">
        <v>834</v>
      </c>
      <c r="B835" s="217" t="s">
        <v>884</v>
      </c>
      <c r="C835" s="218" t="s">
        <v>1637</v>
      </c>
      <c r="D835" s="86" t="s">
        <v>4142</v>
      </c>
      <c r="G835" s="126" t="s">
        <v>989</v>
      </c>
      <c r="M835" s="86">
        <v>1</v>
      </c>
      <c r="N835" s="86" t="s">
        <v>4143</v>
      </c>
      <c r="O835" s="86" t="s">
        <v>4144</v>
      </c>
      <c r="P835" s="215" t="s">
        <v>1264</v>
      </c>
      <c r="Q835" s="86" t="s">
        <v>1265</v>
      </c>
    </row>
    <row r="836" spans="1:17" s="86" customFormat="1" ht="12.75">
      <c r="A836" s="124">
        <v>835</v>
      </c>
      <c r="B836" s="217" t="s">
        <v>884</v>
      </c>
      <c r="C836" s="218" t="s">
        <v>1637</v>
      </c>
      <c r="D836" s="86" t="s">
        <v>4145</v>
      </c>
      <c r="G836" s="126" t="s">
        <v>989</v>
      </c>
      <c r="M836" s="86">
        <v>1</v>
      </c>
      <c r="N836" s="86" t="s">
        <v>4146</v>
      </c>
      <c r="O836" s="86" t="s">
        <v>4147</v>
      </c>
      <c r="P836" s="215" t="s">
        <v>1264</v>
      </c>
      <c r="Q836" s="86" t="s">
        <v>1265</v>
      </c>
    </row>
    <row r="837" spans="1:17" s="86" customFormat="1" ht="12.75">
      <c r="A837" s="124">
        <v>836</v>
      </c>
      <c r="B837" s="217" t="s">
        <v>884</v>
      </c>
      <c r="C837" s="218" t="s">
        <v>1637</v>
      </c>
      <c r="D837" s="86" t="s">
        <v>4148</v>
      </c>
      <c r="G837" s="126" t="s">
        <v>989</v>
      </c>
      <c r="M837" s="86">
        <v>1</v>
      </c>
      <c r="N837" s="86" t="s">
        <v>4149</v>
      </c>
      <c r="O837" s="86" t="s">
        <v>4150</v>
      </c>
      <c r="P837" s="215" t="s">
        <v>1264</v>
      </c>
      <c r="Q837" s="86" t="s">
        <v>1265</v>
      </c>
    </row>
    <row r="838" spans="1:17" s="86" customFormat="1" ht="12.75">
      <c r="A838" s="124">
        <v>837</v>
      </c>
      <c r="B838" s="217" t="s">
        <v>884</v>
      </c>
      <c r="C838" s="218" t="s">
        <v>1637</v>
      </c>
      <c r="D838" s="86" t="s">
        <v>4151</v>
      </c>
      <c r="G838" s="126" t="s">
        <v>989</v>
      </c>
      <c r="M838" s="86">
        <v>1</v>
      </c>
      <c r="N838" s="86" t="s">
        <v>4152</v>
      </c>
      <c r="O838" s="86" t="s">
        <v>4153</v>
      </c>
      <c r="P838" s="215" t="s">
        <v>1264</v>
      </c>
      <c r="Q838" s="86" t="s">
        <v>1265</v>
      </c>
    </row>
    <row r="839" spans="1:17" s="86" customFormat="1" ht="12.75">
      <c r="A839" s="124">
        <v>838</v>
      </c>
      <c r="B839" s="217" t="s">
        <v>884</v>
      </c>
      <c r="C839" s="218" t="s">
        <v>1637</v>
      </c>
      <c r="D839" s="86" t="s">
        <v>4154</v>
      </c>
      <c r="G839" s="126" t="s">
        <v>989</v>
      </c>
      <c r="M839" s="86">
        <v>1</v>
      </c>
      <c r="N839" s="86" t="s">
        <v>4155</v>
      </c>
      <c r="O839" s="86" t="s">
        <v>4156</v>
      </c>
      <c r="P839" s="215" t="s">
        <v>1264</v>
      </c>
      <c r="Q839" s="86" t="s">
        <v>1265</v>
      </c>
    </row>
    <row r="840" spans="1:17" s="86" customFormat="1" ht="12.75">
      <c r="A840" s="124">
        <v>839</v>
      </c>
      <c r="B840" s="217" t="s">
        <v>884</v>
      </c>
      <c r="C840" s="218" t="s">
        <v>1637</v>
      </c>
      <c r="D840" s="86" t="s">
        <v>4157</v>
      </c>
      <c r="G840" s="126" t="s">
        <v>989</v>
      </c>
      <c r="M840" s="86">
        <v>1</v>
      </c>
      <c r="N840" s="86" t="s">
        <v>4158</v>
      </c>
      <c r="O840" s="86" t="s">
        <v>4159</v>
      </c>
      <c r="P840" s="215" t="s">
        <v>1264</v>
      </c>
      <c r="Q840" s="86" t="s">
        <v>1265</v>
      </c>
    </row>
    <row r="841" spans="1:17" s="86" customFormat="1" ht="12.75">
      <c r="A841" s="124">
        <v>840</v>
      </c>
      <c r="B841" s="217" t="s">
        <v>884</v>
      </c>
      <c r="C841" s="218" t="s">
        <v>1637</v>
      </c>
      <c r="D841" s="86" t="s">
        <v>4160</v>
      </c>
      <c r="G841" s="126" t="s">
        <v>989</v>
      </c>
      <c r="M841" s="86">
        <v>1</v>
      </c>
      <c r="N841" s="86" t="s">
        <v>4161</v>
      </c>
      <c r="O841" s="86" t="s">
        <v>4162</v>
      </c>
      <c r="P841" s="215" t="s">
        <v>1264</v>
      </c>
      <c r="Q841" s="86" t="s">
        <v>1265</v>
      </c>
    </row>
    <row r="842" spans="1:17" s="86" customFormat="1" ht="12.75">
      <c r="A842" s="124">
        <v>841</v>
      </c>
      <c r="B842" s="217" t="s">
        <v>884</v>
      </c>
      <c r="C842" s="218" t="s">
        <v>1637</v>
      </c>
      <c r="D842" s="86" t="s">
        <v>4163</v>
      </c>
      <c r="G842" s="126" t="s">
        <v>989</v>
      </c>
      <c r="M842" s="86">
        <v>1</v>
      </c>
      <c r="N842" s="86" t="s">
        <v>4164</v>
      </c>
      <c r="O842" s="86" t="s">
        <v>4165</v>
      </c>
      <c r="P842" s="215" t="s">
        <v>1264</v>
      </c>
      <c r="Q842" s="86" t="s">
        <v>1265</v>
      </c>
    </row>
    <row r="843" spans="1:17" s="86" customFormat="1" ht="12.75">
      <c r="A843" s="124">
        <v>842</v>
      </c>
      <c r="B843" s="217" t="s">
        <v>884</v>
      </c>
      <c r="C843" s="218" t="s">
        <v>1637</v>
      </c>
      <c r="D843" s="86" t="s">
        <v>4166</v>
      </c>
      <c r="G843" s="126" t="s">
        <v>989</v>
      </c>
      <c r="M843" s="86">
        <v>1</v>
      </c>
      <c r="N843" s="86" t="s">
        <v>4167</v>
      </c>
      <c r="O843" s="86" t="s">
        <v>4168</v>
      </c>
      <c r="P843" s="215" t="s">
        <v>1264</v>
      </c>
      <c r="Q843" s="86" t="s">
        <v>1265</v>
      </c>
    </row>
    <row r="844" spans="1:17" s="86" customFormat="1" ht="12.75">
      <c r="A844" s="124">
        <v>843</v>
      </c>
      <c r="B844" s="217" t="s">
        <v>884</v>
      </c>
      <c r="C844" s="218" t="s">
        <v>1637</v>
      </c>
      <c r="D844" s="86" t="s">
        <v>4169</v>
      </c>
      <c r="G844" s="126" t="s">
        <v>989</v>
      </c>
      <c r="M844" s="86">
        <v>1</v>
      </c>
      <c r="N844" s="86" t="s">
        <v>4170</v>
      </c>
      <c r="O844" s="86" t="s">
        <v>4171</v>
      </c>
      <c r="P844" s="215" t="s">
        <v>1264</v>
      </c>
      <c r="Q844" s="86" t="s">
        <v>1265</v>
      </c>
    </row>
    <row r="845" spans="1:17" s="86" customFormat="1" ht="12.75">
      <c r="A845" s="124">
        <v>844</v>
      </c>
      <c r="B845" s="217" t="s">
        <v>884</v>
      </c>
      <c r="C845" s="218" t="s">
        <v>1637</v>
      </c>
      <c r="D845" s="86" t="s">
        <v>4172</v>
      </c>
      <c r="G845" s="126" t="s">
        <v>989</v>
      </c>
      <c r="M845" s="86">
        <v>1</v>
      </c>
      <c r="N845" s="86" t="s">
        <v>4173</v>
      </c>
      <c r="O845" s="86" t="s">
        <v>4174</v>
      </c>
      <c r="P845" s="215" t="s">
        <v>1264</v>
      </c>
      <c r="Q845" s="86" t="s">
        <v>1265</v>
      </c>
    </row>
    <row r="846" spans="1:17" s="86" customFormat="1" ht="12.75">
      <c r="A846" s="124">
        <v>845</v>
      </c>
      <c r="B846" s="217" t="s">
        <v>884</v>
      </c>
      <c r="C846" s="218" t="s">
        <v>1637</v>
      </c>
      <c r="D846" s="86" t="s">
        <v>4175</v>
      </c>
      <c r="G846" s="126" t="s">
        <v>989</v>
      </c>
      <c r="M846" s="86">
        <v>1</v>
      </c>
      <c r="N846" s="86" t="s">
        <v>4176</v>
      </c>
      <c r="O846" s="86" t="s">
        <v>4177</v>
      </c>
      <c r="P846" s="215" t="s">
        <v>1264</v>
      </c>
      <c r="Q846" s="86" t="s">
        <v>1265</v>
      </c>
    </row>
    <row r="847" spans="1:17" s="86" customFormat="1" ht="12.75">
      <c r="A847" s="124">
        <v>846</v>
      </c>
      <c r="B847" s="217" t="s">
        <v>884</v>
      </c>
      <c r="C847" s="218" t="s">
        <v>1637</v>
      </c>
      <c r="D847" s="86" t="s">
        <v>4178</v>
      </c>
      <c r="G847" s="126" t="s">
        <v>989</v>
      </c>
      <c r="M847" s="86">
        <v>1</v>
      </c>
      <c r="N847" s="86" t="s">
        <v>4179</v>
      </c>
      <c r="O847" s="86" t="s">
        <v>4180</v>
      </c>
      <c r="P847" s="215" t="s">
        <v>1264</v>
      </c>
      <c r="Q847" s="86" t="s">
        <v>1265</v>
      </c>
    </row>
    <row r="848" spans="1:17" s="86" customFormat="1" ht="12.75">
      <c r="A848" s="124">
        <v>847</v>
      </c>
      <c r="B848" s="217" t="s">
        <v>884</v>
      </c>
      <c r="C848" s="218" t="s">
        <v>1637</v>
      </c>
      <c r="D848" s="86" t="s">
        <v>4181</v>
      </c>
      <c r="G848" s="126" t="s">
        <v>989</v>
      </c>
      <c r="M848" s="86">
        <v>1</v>
      </c>
      <c r="N848" s="86" t="s">
        <v>4182</v>
      </c>
      <c r="O848" s="86" t="s">
        <v>4183</v>
      </c>
      <c r="P848" s="215" t="s">
        <v>1264</v>
      </c>
      <c r="Q848" s="86" t="s">
        <v>1265</v>
      </c>
    </row>
    <row r="849" spans="1:17" s="86" customFormat="1" ht="12.75">
      <c r="A849" s="124">
        <v>848</v>
      </c>
      <c r="B849" s="217" t="s">
        <v>884</v>
      </c>
      <c r="C849" s="218" t="s">
        <v>1637</v>
      </c>
      <c r="D849" s="86" t="s">
        <v>4184</v>
      </c>
      <c r="G849" s="126" t="s">
        <v>989</v>
      </c>
      <c r="M849" s="86">
        <v>1</v>
      </c>
      <c r="N849" s="86" t="s">
        <v>4185</v>
      </c>
      <c r="O849" s="86" t="s">
        <v>4186</v>
      </c>
      <c r="P849" s="215" t="s">
        <v>1264</v>
      </c>
      <c r="Q849" s="86" t="s">
        <v>1265</v>
      </c>
    </row>
    <row r="850" spans="1:17" s="86" customFormat="1" ht="12.75">
      <c r="A850" s="124">
        <v>849</v>
      </c>
      <c r="B850" s="217" t="s">
        <v>884</v>
      </c>
      <c r="C850" s="218" t="s">
        <v>1637</v>
      </c>
      <c r="D850" s="86" t="s">
        <v>4187</v>
      </c>
      <c r="G850" s="126" t="s">
        <v>989</v>
      </c>
      <c r="M850" s="86">
        <v>1</v>
      </c>
      <c r="N850" s="86" t="s">
        <v>4188</v>
      </c>
      <c r="O850" s="86" t="s">
        <v>4189</v>
      </c>
      <c r="P850" s="215" t="s">
        <v>1264</v>
      </c>
      <c r="Q850" s="86" t="s">
        <v>1265</v>
      </c>
    </row>
    <row r="851" spans="1:17" s="86" customFormat="1" ht="12.75">
      <c r="A851" s="124">
        <v>850</v>
      </c>
      <c r="B851" s="217" t="s">
        <v>884</v>
      </c>
      <c r="C851" s="218" t="s">
        <v>1637</v>
      </c>
      <c r="D851" s="86" t="s">
        <v>4190</v>
      </c>
      <c r="G851" s="126" t="s">
        <v>989</v>
      </c>
      <c r="M851" s="86">
        <v>1</v>
      </c>
      <c r="N851" s="86" t="s">
        <v>4191</v>
      </c>
      <c r="O851" s="86" t="s">
        <v>4192</v>
      </c>
      <c r="P851" s="215" t="s">
        <v>1264</v>
      </c>
      <c r="Q851" s="86" t="s">
        <v>1265</v>
      </c>
    </row>
    <row r="852" spans="1:17" s="86" customFormat="1" ht="12.75">
      <c r="A852" s="124">
        <v>851</v>
      </c>
      <c r="B852" s="217" t="s">
        <v>884</v>
      </c>
      <c r="C852" s="218" t="s">
        <v>1637</v>
      </c>
      <c r="D852" s="86" t="s">
        <v>4193</v>
      </c>
      <c r="G852" s="126" t="s">
        <v>989</v>
      </c>
      <c r="M852" s="86">
        <v>1</v>
      </c>
      <c r="N852" s="86" t="s">
        <v>4194</v>
      </c>
      <c r="O852" s="86" t="s">
        <v>4195</v>
      </c>
      <c r="P852" s="215" t="s">
        <v>1264</v>
      </c>
      <c r="Q852" s="86" t="s">
        <v>1265</v>
      </c>
    </row>
    <row r="853" spans="1:17" s="86" customFormat="1" ht="12.75">
      <c r="A853" s="124">
        <v>852</v>
      </c>
      <c r="B853" s="217" t="s">
        <v>884</v>
      </c>
      <c r="C853" s="218" t="s">
        <v>1637</v>
      </c>
      <c r="D853" s="86" t="s">
        <v>4196</v>
      </c>
      <c r="G853" s="126" t="s">
        <v>989</v>
      </c>
      <c r="M853" s="86">
        <v>1</v>
      </c>
      <c r="N853" s="86" t="s">
        <v>4197</v>
      </c>
      <c r="O853" s="86" t="s">
        <v>4198</v>
      </c>
      <c r="P853" s="215" t="s">
        <v>1264</v>
      </c>
      <c r="Q853" s="86" t="s">
        <v>1265</v>
      </c>
    </row>
    <row r="854" spans="1:17" s="86" customFormat="1" ht="12.75">
      <c r="A854" s="124">
        <v>853</v>
      </c>
      <c r="B854" s="217" t="s">
        <v>884</v>
      </c>
      <c r="C854" s="218" t="s">
        <v>1637</v>
      </c>
      <c r="D854" s="86" t="s">
        <v>4199</v>
      </c>
      <c r="G854" s="126" t="s">
        <v>989</v>
      </c>
      <c r="M854" s="86">
        <v>1</v>
      </c>
      <c r="N854" s="86" t="s">
        <v>4200</v>
      </c>
      <c r="O854" s="86" t="s">
        <v>4201</v>
      </c>
      <c r="P854" s="215" t="s">
        <v>1264</v>
      </c>
      <c r="Q854" s="86" t="s">
        <v>1265</v>
      </c>
    </row>
    <row r="855" spans="1:17" s="86" customFormat="1" ht="12.75">
      <c r="A855" s="124">
        <v>854</v>
      </c>
      <c r="B855" s="217" t="s">
        <v>884</v>
      </c>
      <c r="C855" s="218" t="s">
        <v>1637</v>
      </c>
      <c r="D855" s="86" t="s">
        <v>4202</v>
      </c>
      <c r="G855" s="126" t="s">
        <v>989</v>
      </c>
      <c r="M855" s="86">
        <v>1</v>
      </c>
      <c r="N855" s="86" t="s">
        <v>4203</v>
      </c>
      <c r="O855" s="86" t="s">
        <v>4204</v>
      </c>
      <c r="P855" s="215" t="s">
        <v>1264</v>
      </c>
      <c r="Q855" s="86" t="s">
        <v>1265</v>
      </c>
    </row>
    <row r="856" spans="1:17" s="86" customFormat="1" ht="12.75">
      <c r="A856" s="124">
        <v>855</v>
      </c>
      <c r="B856" s="217" t="s">
        <v>884</v>
      </c>
      <c r="C856" s="218" t="s">
        <v>1637</v>
      </c>
      <c r="D856" s="86" t="s">
        <v>4205</v>
      </c>
      <c r="G856" s="126" t="s">
        <v>989</v>
      </c>
      <c r="M856" s="86">
        <v>1</v>
      </c>
      <c r="N856" s="86" t="s">
        <v>4206</v>
      </c>
      <c r="O856" s="86" t="s">
        <v>4207</v>
      </c>
      <c r="P856" s="215" t="s">
        <v>1264</v>
      </c>
      <c r="Q856" s="86" t="s">
        <v>1265</v>
      </c>
    </row>
    <row r="857" spans="1:17" s="86" customFormat="1" ht="12.75">
      <c r="A857" s="124">
        <v>856</v>
      </c>
      <c r="B857" s="217" t="s">
        <v>884</v>
      </c>
      <c r="C857" s="218" t="s">
        <v>1637</v>
      </c>
      <c r="D857" s="86" t="s">
        <v>4208</v>
      </c>
      <c r="G857" s="126" t="s">
        <v>989</v>
      </c>
      <c r="M857" s="86">
        <v>1</v>
      </c>
      <c r="N857" s="86" t="s">
        <v>4209</v>
      </c>
      <c r="O857" s="86" t="s">
        <v>4210</v>
      </c>
      <c r="P857" s="215" t="s">
        <v>1264</v>
      </c>
      <c r="Q857" s="86" t="s">
        <v>1265</v>
      </c>
    </row>
    <row r="858" spans="1:17" s="86" customFormat="1" ht="12.75">
      <c r="A858" s="124">
        <v>857</v>
      </c>
      <c r="B858" s="217" t="s">
        <v>884</v>
      </c>
      <c r="C858" s="218" t="s">
        <v>1637</v>
      </c>
      <c r="D858" s="86" t="s">
        <v>4211</v>
      </c>
      <c r="G858" s="126" t="s">
        <v>989</v>
      </c>
      <c r="M858" s="86">
        <v>1</v>
      </c>
      <c r="N858" s="86" t="s">
        <v>4212</v>
      </c>
      <c r="O858" s="86" t="s">
        <v>4213</v>
      </c>
      <c r="P858" s="215" t="s">
        <v>1264</v>
      </c>
      <c r="Q858" s="86" t="s">
        <v>1265</v>
      </c>
    </row>
    <row r="859" spans="1:17" s="86" customFormat="1" ht="12.75">
      <c r="A859" s="124">
        <v>858</v>
      </c>
      <c r="B859" s="217" t="s">
        <v>884</v>
      </c>
      <c r="C859" s="218" t="s">
        <v>1637</v>
      </c>
      <c r="D859" s="86" t="s">
        <v>4151</v>
      </c>
      <c r="G859" s="126" t="s">
        <v>989</v>
      </c>
      <c r="M859" s="86">
        <v>1</v>
      </c>
      <c r="N859" s="86" t="s">
        <v>4152</v>
      </c>
      <c r="O859" s="86" t="s">
        <v>4153</v>
      </c>
      <c r="P859" s="215" t="s">
        <v>1264</v>
      </c>
      <c r="Q859" s="86" t="s">
        <v>1265</v>
      </c>
    </row>
    <row r="860" spans="1:17" s="86" customFormat="1" ht="12.75">
      <c r="A860" s="124">
        <v>859</v>
      </c>
      <c r="B860" s="217" t="s">
        <v>884</v>
      </c>
      <c r="C860" s="218" t="s">
        <v>1637</v>
      </c>
      <c r="D860" s="86" t="s">
        <v>4154</v>
      </c>
      <c r="G860" s="126" t="s">
        <v>989</v>
      </c>
      <c r="M860" s="86">
        <v>1</v>
      </c>
      <c r="N860" s="86" t="s">
        <v>4155</v>
      </c>
      <c r="O860" s="86" t="s">
        <v>4156</v>
      </c>
      <c r="P860" s="215" t="s">
        <v>1264</v>
      </c>
      <c r="Q860" s="86" t="s">
        <v>1265</v>
      </c>
    </row>
    <row r="861" spans="1:17" s="86" customFormat="1" ht="12.75">
      <c r="A861" s="124">
        <v>860</v>
      </c>
      <c r="B861" s="217" t="s">
        <v>884</v>
      </c>
      <c r="C861" s="218" t="s">
        <v>1637</v>
      </c>
      <c r="D861" s="86" t="s">
        <v>4157</v>
      </c>
      <c r="G861" s="126" t="s">
        <v>989</v>
      </c>
      <c r="M861" s="86">
        <v>1</v>
      </c>
      <c r="N861" s="86" t="s">
        <v>4158</v>
      </c>
      <c r="O861" s="86" t="s">
        <v>4159</v>
      </c>
      <c r="P861" s="215" t="s">
        <v>1264</v>
      </c>
      <c r="Q861" s="86" t="s">
        <v>1265</v>
      </c>
    </row>
    <row r="862" spans="1:17" s="86" customFormat="1" ht="12.75">
      <c r="A862" s="124">
        <v>861</v>
      </c>
      <c r="B862" s="217" t="s">
        <v>884</v>
      </c>
      <c r="C862" s="218" t="s">
        <v>1637</v>
      </c>
      <c r="D862" s="86" t="s">
        <v>4160</v>
      </c>
      <c r="G862" s="126" t="s">
        <v>989</v>
      </c>
      <c r="M862" s="86">
        <v>1</v>
      </c>
      <c r="N862" s="86" t="s">
        <v>4161</v>
      </c>
      <c r="O862" s="86" t="s">
        <v>4162</v>
      </c>
      <c r="P862" s="215" t="s">
        <v>1264</v>
      </c>
      <c r="Q862" s="86" t="s">
        <v>1265</v>
      </c>
    </row>
    <row r="863" spans="1:17" s="86" customFormat="1" ht="12.75">
      <c r="A863" s="124">
        <v>862</v>
      </c>
      <c r="B863" s="217" t="s">
        <v>884</v>
      </c>
      <c r="C863" s="218" t="s">
        <v>1637</v>
      </c>
      <c r="D863" s="86" t="s">
        <v>4163</v>
      </c>
      <c r="G863" s="126" t="s">
        <v>989</v>
      </c>
      <c r="M863" s="86">
        <v>1</v>
      </c>
      <c r="N863" s="86" t="s">
        <v>4164</v>
      </c>
      <c r="O863" s="86" t="s">
        <v>4165</v>
      </c>
      <c r="P863" s="215" t="s">
        <v>1264</v>
      </c>
      <c r="Q863" s="86" t="s">
        <v>1265</v>
      </c>
    </row>
    <row r="864" spans="1:17" s="86" customFormat="1" ht="12.75">
      <c r="A864" s="124">
        <v>863</v>
      </c>
      <c r="B864" s="217" t="s">
        <v>884</v>
      </c>
      <c r="C864" s="218" t="s">
        <v>1637</v>
      </c>
      <c r="D864" s="86" t="s">
        <v>4166</v>
      </c>
      <c r="G864" s="126" t="s">
        <v>989</v>
      </c>
      <c r="M864" s="86">
        <v>1</v>
      </c>
      <c r="N864" s="86" t="s">
        <v>4167</v>
      </c>
      <c r="O864" s="86" t="s">
        <v>4168</v>
      </c>
      <c r="P864" s="215" t="s">
        <v>1264</v>
      </c>
      <c r="Q864" s="86" t="s">
        <v>1265</v>
      </c>
    </row>
    <row r="865" spans="1:17" s="86" customFormat="1" ht="12.75">
      <c r="A865" s="124">
        <v>864</v>
      </c>
      <c r="B865" s="217" t="s">
        <v>884</v>
      </c>
      <c r="C865" s="218" t="s">
        <v>1637</v>
      </c>
      <c r="D865" s="86" t="s">
        <v>4169</v>
      </c>
      <c r="G865" s="126" t="s">
        <v>989</v>
      </c>
      <c r="M865" s="86">
        <v>1</v>
      </c>
      <c r="N865" s="86" t="s">
        <v>4170</v>
      </c>
      <c r="O865" s="86" t="s">
        <v>4171</v>
      </c>
      <c r="P865" s="215" t="s">
        <v>1264</v>
      </c>
      <c r="Q865" s="86" t="s">
        <v>1265</v>
      </c>
    </row>
    <row r="866" spans="1:17" s="86" customFormat="1" ht="12.75">
      <c r="A866" s="124">
        <v>865</v>
      </c>
      <c r="B866" s="217" t="s">
        <v>884</v>
      </c>
      <c r="C866" s="218" t="s">
        <v>1637</v>
      </c>
      <c r="D866" s="86" t="s">
        <v>4172</v>
      </c>
      <c r="G866" s="126" t="s">
        <v>989</v>
      </c>
      <c r="M866" s="86">
        <v>1</v>
      </c>
      <c r="N866" s="86" t="s">
        <v>4173</v>
      </c>
      <c r="O866" s="86" t="s">
        <v>4174</v>
      </c>
      <c r="P866" s="215" t="s">
        <v>1264</v>
      </c>
      <c r="Q866" s="86" t="s">
        <v>1265</v>
      </c>
    </row>
    <row r="867" spans="1:17" s="86" customFormat="1" ht="12.75">
      <c r="A867" s="124">
        <v>866</v>
      </c>
      <c r="B867" s="217" t="s">
        <v>884</v>
      </c>
      <c r="C867" s="218" t="s">
        <v>1637</v>
      </c>
      <c r="D867" s="86" t="s">
        <v>4175</v>
      </c>
      <c r="G867" s="126" t="s">
        <v>989</v>
      </c>
      <c r="M867" s="86">
        <v>1</v>
      </c>
      <c r="N867" s="86" t="s">
        <v>4176</v>
      </c>
      <c r="O867" s="86" t="s">
        <v>4177</v>
      </c>
      <c r="P867" s="215" t="s">
        <v>1264</v>
      </c>
      <c r="Q867" s="86" t="s">
        <v>1265</v>
      </c>
    </row>
    <row r="868" spans="1:17" s="86" customFormat="1" ht="12.75">
      <c r="A868" s="124">
        <v>867</v>
      </c>
      <c r="B868" s="217" t="s">
        <v>884</v>
      </c>
      <c r="C868" s="218" t="s">
        <v>1637</v>
      </c>
      <c r="D868" s="86" t="s">
        <v>4178</v>
      </c>
      <c r="G868" s="126" t="s">
        <v>989</v>
      </c>
      <c r="M868" s="86">
        <v>1</v>
      </c>
      <c r="N868" s="86" t="s">
        <v>4179</v>
      </c>
      <c r="O868" s="86" t="s">
        <v>4180</v>
      </c>
      <c r="P868" s="215" t="s">
        <v>1264</v>
      </c>
      <c r="Q868" s="86" t="s">
        <v>1265</v>
      </c>
    </row>
    <row r="869" spans="1:17" s="86" customFormat="1" ht="12.75">
      <c r="A869" s="124">
        <v>868</v>
      </c>
      <c r="B869" s="217" t="s">
        <v>884</v>
      </c>
      <c r="C869" s="218" t="s">
        <v>1637</v>
      </c>
      <c r="D869" s="86" t="s">
        <v>4181</v>
      </c>
      <c r="G869" s="126" t="s">
        <v>989</v>
      </c>
      <c r="M869" s="86">
        <v>1</v>
      </c>
      <c r="N869" s="86" t="s">
        <v>4182</v>
      </c>
      <c r="O869" s="86" t="s">
        <v>4183</v>
      </c>
      <c r="P869" s="215" t="s">
        <v>1264</v>
      </c>
      <c r="Q869" s="86" t="s">
        <v>1265</v>
      </c>
    </row>
    <row r="870" spans="1:17" s="86" customFormat="1" ht="12.75">
      <c r="A870" s="124">
        <v>869</v>
      </c>
      <c r="B870" s="217" t="s">
        <v>884</v>
      </c>
      <c r="C870" s="218" t="s">
        <v>1637</v>
      </c>
      <c r="D870" s="86" t="s">
        <v>4184</v>
      </c>
      <c r="G870" s="126" t="s">
        <v>989</v>
      </c>
      <c r="M870" s="86">
        <v>1</v>
      </c>
      <c r="N870" s="86" t="s">
        <v>4185</v>
      </c>
      <c r="O870" s="86" t="s">
        <v>4186</v>
      </c>
      <c r="P870" s="215" t="s">
        <v>1264</v>
      </c>
      <c r="Q870" s="86" t="s">
        <v>1265</v>
      </c>
    </row>
    <row r="871" spans="1:17" s="86" customFormat="1" ht="12.75">
      <c r="A871" s="124">
        <v>870</v>
      </c>
      <c r="B871" s="217" t="s">
        <v>884</v>
      </c>
      <c r="C871" s="218" t="s">
        <v>1637</v>
      </c>
      <c r="D871" s="86" t="s">
        <v>4187</v>
      </c>
      <c r="G871" s="126" t="s">
        <v>989</v>
      </c>
      <c r="M871" s="86">
        <v>1</v>
      </c>
      <c r="N871" s="86" t="s">
        <v>4188</v>
      </c>
      <c r="O871" s="86" t="s">
        <v>4189</v>
      </c>
      <c r="P871" s="215" t="s">
        <v>1264</v>
      </c>
      <c r="Q871" s="86" t="s">
        <v>1265</v>
      </c>
    </row>
    <row r="872" spans="1:17" s="86" customFormat="1" ht="12.75">
      <c r="A872" s="124">
        <v>871</v>
      </c>
      <c r="B872" s="217" t="s">
        <v>884</v>
      </c>
      <c r="C872" s="218" t="s">
        <v>1637</v>
      </c>
      <c r="D872" s="86" t="s">
        <v>4190</v>
      </c>
      <c r="G872" s="126" t="s">
        <v>989</v>
      </c>
      <c r="M872" s="86">
        <v>1</v>
      </c>
      <c r="N872" s="86" t="s">
        <v>4191</v>
      </c>
      <c r="O872" s="86" t="s">
        <v>4192</v>
      </c>
      <c r="P872" s="215" t="s">
        <v>1264</v>
      </c>
      <c r="Q872" s="86" t="s">
        <v>1265</v>
      </c>
    </row>
    <row r="873" spans="1:17" s="86" customFormat="1" ht="12.75">
      <c r="A873" s="124">
        <v>872</v>
      </c>
      <c r="B873" s="217" t="s">
        <v>884</v>
      </c>
      <c r="C873" s="218" t="s">
        <v>1637</v>
      </c>
      <c r="D873" s="86" t="s">
        <v>4193</v>
      </c>
      <c r="G873" s="126" t="s">
        <v>989</v>
      </c>
      <c r="M873" s="86">
        <v>1</v>
      </c>
      <c r="N873" s="86" t="s">
        <v>4194</v>
      </c>
      <c r="O873" s="86" t="s">
        <v>4195</v>
      </c>
      <c r="P873" s="215" t="s">
        <v>1264</v>
      </c>
      <c r="Q873" s="86" t="s">
        <v>1265</v>
      </c>
    </row>
    <row r="874" spans="1:17" s="86" customFormat="1" ht="12.75">
      <c r="A874" s="124">
        <v>873</v>
      </c>
      <c r="B874" s="217" t="s">
        <v>884</v>
      </c>
      <c r="C874" s="218" t="s">
        <v>1637</v>
      </c>
      <c r="D874" s="86" t="s">
        <v>4196</v>
      </c>
      <c r="G874" s="126" t="s">
        <v>989</v>
      </c>
      <c r="M874" s="86">
        <v>1</v>
      </c>
      <c r="N874" s="86" t="s">
        <v>4197</v>
      </c>
      <c r="O874" s="86" t="s">
        <v>4198</v>
      </c>
      <c r="P874" s="215" t="s">
        <v>1264</v>
      </c>
      <c r="Q874" s="86" t="s">
        <v>1265</v>
      </c>
    </row>
    <row r="875" spans="1:17" s="86" customFormat="1" ht="12.75">
      <c r="A875" s="124">
        <v>874</v>
      </c>
      <c r="B875" s="217" t="s">
        <v>884</v>
      </c>
      <c r="C875" s="218" t="s">
        <v>1637</v>
      </c>
      <c r="D875" s="86" t="s">
        <v>4199</v>
      </c>
      <c r="G875" s="126" t="s">
        <v>989</v>
      </c>
      <c r="M875" s="86">
        <v>1</v>
      </c>
      <c r="N875" s="86" t="s">
        <v>4200</v>
      </c>
      <c r="O875" s="86" t="s">
        <v>4201</v>
      </c>
      <c r="P875" s="215" t="s">
        <v>1264</v>
      </c>
      <c r="Q875" s="86" t="s">
        <v>1265</v>
      </c>
    </row>
    <row r="876" spans="1:17" s="86" customFormat="1" ht="12.75">
      <c r="A876" s="124">
        <v>875</v>
      </c>
      <c r="B876" s="217" t="s">
        <v>884</v>
      </c>
      <c r="C876" s="218" t="s">
        <v>1637</v>
      </c>
      <c r="D876" s="86" t="s">
        <v>4202</v>
      </c>
      <c r="G876" s="126" t="s">
        <v>989</v>
      </c>
      <c r="M876" s="86">
        <v>1</v>
      </c>
      <c r="N876" s="86" t="s">
        <v>4203</v>
      </c>
      <c r="O876" s="86" t="s">
        <v>4204</v>
      </c>
      <c r="P876" s="215" t="s">
        <v>1264</v>
      </c>
      <c r="Q876" s="86" t="s">
        <v>1265</v>
      </c>
    </row>
    <row r="877" spans="1:17" s="86" customFormat="1" ht="12.75">
      <c r="A877" s="124">
        <v>876</v>
      </c>
      <c r="B877" s="217" t="s">
        <v>884</v>
      </c>
      <c r="C877" s="218" t="s">
        <v>1637</v>
      </c>
      <c r="D877" s="86" t="s">
        <v>4205</v>
      </c>
      <c r="G877" s="126" t="s">
        <v>989</v>
      </c>
      <c r="M877" s="86">
        <v>1</v>
      </c>
      <c r="N877" s="86" t="s">
        <v>4206</v>
      </c>
      <c r="O877" s="86" t="s">
        <v>4207</v>
      </c>
      <c r="P877" s="215" t="s">
        <v>1264</v>
      </c>
      <c r="Q877" s="86" t="s">
        <v>1265</v>
      </c>
    </row>
    <row r="878" spans="1:17" s="86" customFormat="1" ht="12.75">
      <c r="A878" s="124">
        <v>877</v>
      </c>
      <c r="B878" s="217" t="s">
        <v>884</v>
      </c>
      <c r="C878" s="218" t="s">
        <v>1637</v>
      </c>
      <c r="D878" s="86" t="s">
        <v>4208</v>
      </c>
      <c r="G878" s="126" t="s">
        <v>989</v>
      </c>
      <c r="M878" s="86">
        <v>1</v>
      </c>
      <c r="N878" s="86" t="s">
        <v>4209</v>
      </c>
      <c r="O878" s="86" t="s">
        <v>4210</v>
      </c>
      <c r="P878" s="215" t="s">
        <v>1264</v>
      </c>
      <c r="Q878" s="86" t="s">
        <v>1265</v>
      </c>
    </row>
    <row r="879" spans="1:17" s="86" customFormat="1" ht="12.75">
      <c r="A879" s="124">
        <v>878</v>
      </c>
      <c r="B879" s="217" t="s">
        <v>884</v>
      </c>
      <c r="C879" s="218" t="s">
        <v>1637</v>
      </c>
      <c r="D879" s="86" t="s">
        <v>4211</v>
      </c>
      <c r="G879" s="126" t="s">
        <v>989</v>
      </c>
      <c r="M879" s="86">
        <v>1</v>
      </c>
      <c r="N879" s="86" t="s">
        <v>4212</v>
      </c>
      <c r="O879" s="86" t="s">
        <v>4213</v>
      </c>
      <c r="P879" s="215" t="s">
        <v>1264</v>
      </c>
      <c r="Q879" s="86" t="s">
        <v>1265</v>
      </c>
    </row>
    <row r="880" spans="1:17" s="86" customFormat="1" ht="12.75">
      <c r="A880" s="124">
        <v>879</v>
      </c>
      <c r="B880" s="217" t="s">
        <v>884</v>
      </c>
      <c r="C880" s="218" t="s">
        <v>1637</v>
      </c>
      <c r="D880" s="86" t="s">
        <v>4214</v>
      </c>
      <c r="G880" s="126" t="s">
        <v>989</v>
      </c>
      <c r="M880" s="86">
        <v>1</v>
      </c>
      <c r="N880" s="86" t="s">
        <v>4215</v>
      </c>
      <c r="O880" s="86" t="s">
        <v>4216</v>
      </c>
      <c r="P880" s="215" t="s">
        <v>1264</v>
      </c>
      <c r="Q880" s="86" t="s">
        <v>1265</v>
      </c>
    </row>
    <row r="881" spans="1:17" s="86" customFormat="1" ht="12.75">
      <c r="A881" s="124">
        <v>880</v>
      </c>
      <c r="B881" s="217" t="s">
        <v>884</v>
      </c>
      <c r="C881" s="218" t="s">
        <v>1637</v>
      </c>
      <c r="D881" s="86" t="s">
        <v>4217</v>
      </c>
      <c r="G881" s="126" t="s">
        <v>989</v>
      </c>
      <c r="M881" s="86">
        <v>1</v>
      </c>
      <c r="N881" s="86" t="s">
        <v>4218</v>
      </c>
      <c r="O881" s="86" t="s">
        <v>4219</v>
      </c>
      <c r="P881" s="215" t="s">
        <v>1264</v>
      </c>
      <c r="Q881" s="86" t="s">
        <v>1265</v>
      </c>
    </row>
    <row r="882" spans="1:17" s="86" customFormat="1" ht="12.75">
      <c r="A882" s="124">
        <v>881</v>
      </c>
      <c r="B882" s="217" t="s">
        <v>884</v>
      </c>
      <c r="C882" s="218" t="s">
        <v>1637</v>
      </c>
      <c r="D882" s="86" t="s">
        <v>4220</v>
      </c>
      <c r="G882" s="126" t="s">
        <v>989</v>
      </c>
      <c r="M882" s="86">
        <v>1</v>
      </c>
      <c r="N882" s="86" t="s">
        <v>4221</v>
      </c>
      <c r="O882" s="86" t="s">
        <v>4222</v>
      </c>
      <c r="P882" s="215" t="s">
        <v>1264</v>
      </c>
      <c r="Q882" s="86" t="s">
        <v>1265</v>
      </c>
    </row>
    <row r="883" spans="1:17" s="86" customFormat="1" ht="12.75">
      <c r="A883" s="124">
        <v>882</v>
      </c>
      <c r="B883" s="217" t="s">
        <v>884</v>
      </c>
      <c r="C883" s="218" t="s">
        <v>1637</v>
      </c>
      <c r="D883" s="86" t="s">
        <v>4223</v>
      </c>
      <c r="G883" s="126" t="s">
        <v>989</v>
      </c>
      <c r="M883" s="86">
        <v>1</v>
      </c>
      <c r="N883" s="86" t="s">
        <v>4224</v>
      </c>
      <c r="O883" s="86" t="s">
        <v>4225</v>
      </c>
      <c r="P883" s="215" t="s">
        <v>1264</v>
      </c>
      <c r="Q883" s="86" t="s">
        <v>1265</v>
      </c>
    </row>
    <row r="884" spans="1:17" s="86" customFormat="1" ht="12.75">
      <c r="A884" s="124">
        <v>883</v>
      </c>
      <c r="B884" s="217" t="s">
        <v>884</v>
      </c>
      <c r="C884" s="218" t="s">
        <v>1637</v>
      </c>
      <c r="D884" s="86" t="s">
        <v>4226</v>
      </c>
      <c r="G884" s="126" t="s">
        <v>989</v>
      </c>
      <c r="M884" s="86">
        <v>1</v>
      </c>
      <c r="N884" s="86" t="s">
        <v>4227</v>
      </c>
      <c r="O884" s="86" t="s">
        <v>4228</v>
      </c>
      <c r="P884" s="215" t="s">
        <v>1264</v>
      </c>
      <c r="Q884" s="86" t="s">
        <v>1265</v>
      </c>
    </row>
    <row r="885" spans="1:17" s="86" customFormat="1" ht="12.75">
      <c r="A885" s="124">
        <v>884</v>
      </c>
      <c r="B885" s="217" t="s">
        <v>884</v>
      </c>
      <c r="C885" s="218" t="s">
        <v>1637</v>
      </c>
      <c r="D885" s="86" t="s">
        <v>4229</v>
      </c>
      <c r="G885" s="126" t="s">
        <v>989</v>
      </c>
      <c r="M885" s="86">
        <v>1</v>
      </c>
      <c r="N885" s="86" t="s">
        <v>4230</v>
      </c>
      <c r="O885" s="86" t="s">
        <v>4231</v>
      </c>
      <c r="P885" s="215" t="s">
        <v>1264</v>
      </c>
      <c r="Q885" s="86" t="s">
        <v>1265</v>
      </c>
    </row>
    <row r="886" spans="1:17" s="86" customFormat="1" ht="12.75">
      <c r="A886" s="124">
        <v>885</v>
      </c>
      <c r="B886" s="217" t="s">
        <v>884</v>
      </c>
      <c r="C886" s="218" t="s">
        <v>1637</v>
      </c>
      <c r="D886" s="86" t="s">
        <v>4232</v>
      </c>
      <c r="G886" s="126" t="s">
        <v>989</v>
      </c>
      <c r="M886" s="86">
        <v>1</v>
      </c>
      <c r="N886" s="86" t="s">
        <v>4233</v>
      </c>
      <c r="O886" s="86" t="s">
        <v>4234</v>
      </c>
      <c r="P886" s="215" t="s">
        <v>1264</v>
      </c>
      <c r="Q886" s="86" t="s">
        <v>1265</v>
      </c>
    </row>
    <row r="887" spans="1:17" s="86" customFormat="1" ht="12.75">
      <c r="A887" s="124">
        <v>886</v>
      </c>
      <c r="B887" s="217" t="s">
        <v>884</v>
      </c>
      <c r="C887" s="218" t="s">
        <v>1637</v>
      </c>
      <c r="D887" s="86" t="s">
        <v>4235</v>
      </c>
      <c r="G887" s="126" t="s">
        <v>989</v>
      </c>
      <c r="M887" s="86">
        <v>1</v>
      </c>
      <c r="N887" s="86" t="s">
        <v>4236</v>
      </c>
      <c r="O887" s="86" t="s">
        <v>4237</v>
      </c>
      <c r="P887" s="215" t="s">
        <v>1264</v>
      </c>
      <c r="Q887" s="86" t="s">
        <v>1265</v>
      </c>
    </row>
    <row r="888" spans="1:17" s="86" customFormat="1" ht="12.75">
      <c r="A888" s="124">
        <v>887</v>
      </c>
      <c r="B888" s="217" t="s">
        <v>884</v>
      </c>
      <c r="C888" s="218" t="s">
        <v>1637</v>
      </c>
      <c r="D888" s="86" t="s">
        <v>4238</v>
      </c>
      <c r="G888" s="126" t="s">
        <v>989</v>
      </c>
      <c r="M888" s="86">
        <v>1</v>
      </c>
      <c r="N888" s="86" t="s">
        <v>4239</v>
      </c>
      <c r="O888" s="86" t="s">
        <v>4240</v>
      </c>
      <c r="P888" s="215" t="s">
        <v>1264</v>
      </c>
      <c r="Q888" s="86" t="s">
        <v>1265</v>
      </c>
    </row>
    <row r="889" spans="1:17" s="86" customFormat="1" ht="12.75">
      <c r="A889" s="124">
        <v>888</v>
      </c>
      <c r="B889" s="217" t="s">
        <v>884</v>
      </c>
      <c r="C889" s="218" t="s">
        <v>1637</v>
      </c>
      <c r="D889" s="86" t="s">
        <v>4241</v>
      </c>
      <c r="G889" s="126" t="s">
        <v>989</v>
      </c>
      <c r="M889" s="86">
        <v>1</v>
      </c>
      <c r="N889" s="86" t="s">
        <v>4242</v>
      </c>
      <c r="O889" s="86" t="s">
        <v>4243</v>
      </c>
      <c r="P889" s="215" t="s">
        <v>1264</v>
      </c>
      <c r="Q889" s="86" t="s">
        <v>1265</v>
      </c>
    </row>
    <row r="890" spans="1:17" s="86" customFormat="1" ht="12.75">
      <c r="A890" s="124">
        <v>889</v>
      </c>
      <c r="B890" s="217" t="s">
        <v>884</v>
      </c>
      <c r="C890" s="218" t="s">
        <v>1637</v>
      </c>
      <c r="D890" s="86" t="s">
        <v>4244</v>
      </c>
      <c r="G890" s="126" t="s">
        <v>989</v>
      </c>
      <c r="M890" s="86">
        <v>1</v>
      </c>
      <c r="N890" s="86" t="s">
        <v>4245</v>
      </c>
      <c r="O890" s="86" t="s">
        <v>4246</v>
      </c>
      <c r="P890" s="215" t="s">
        <v>1264</v>
      </c>
      <c r="Q890" s="86" t="s">
        <v>1265</v>
      </c>
    </row>
    <row r="891" spans="1:17" s="86" customFormat="1" ht="12.75">
      <c r="A891" s="124">
        <v>890</v>
      </c>
      <c r="B891" s="217" t="s">
        <v>884</v>
      </c>
      <c r="C891" s="218" t="s">
        <v>1637</v>
      </c>
      <c r="D891" s="86" t="s">
        <v>4247</v>
      </c>
      <c r="G891" s="126" t="s">
        <v>989</v>
      </c>
      <c r="M891" s="86">
        <v>1</v>
      </c>
      <c r="N891" s="86" t="s">
        <v>4248</v>
      </c>
      <c r="O891" s="86" t="s">
        <v>4249</v>
      </c>
      <c r="P891" s="215" t="s">
        <v>1264</v>
      </c>
      <c r="Q891" s="86" t="s">
        <v>1265</v>
      </c>
    </row>
    <row r="892" spans="1:17" s="86" customFormat="1" ht="12.75">
      <c r="A892" s="124">
        <v>891</v>
      </c>
      <c r="B892" s="217" t="s">
        <v>884</v>
      </c>
      <c r="C892" s="218" t="s">
        <v>1637</v>
      </c>
      <c r="D892" s="86" t="s">
        <v>4250</v>
      </c>
      <c r="G892" s="126" t="s">
        <v>989</v>
      </c>
      <c r="M892" s="86">
        <v>1</v>
      </c>
      <c r="N892" s="86" t="s">
        <v>4251</v>
      </c>
      <c r="O892" s="86" t="s">
        <v>4252</v>
      </c>
      <c r="P892" s="215" t="s">
        <v>1264</v>
      </c>
      <c r="Q892" s="86" t="s">
        <v>1265</v>
      </c>
    </row>
    <row r="893" spans="1:17" s="86" customFormat="1" ht="12.75">
      <c r="A893" s="124">
        <v>892</v>
      </c>
      <c r="B893" s="217" t="s">
        <v>884</v>
      </c>
      <c r="C893" s="218" t="s">
        <v>1637</v>
      </c>
      <c r="D893" s="86" t="s">
        <v>4253</v>
      </c>
      <c r="G893" s="126" t="s">
        <v>989</v>
      </c>
      <c r="M893" s="86">
        <v>1</v>
      </c>
      <c r="N893" s="86" t="s">
        <v>4254</v>
      </c>
      <c r="O893" s="86" t="s">
        <v>4255</v>
      </c>
      <c r="P893" s="215" t="s">
        <v>1264</v>
      </c>
      <c r="Q893" s="86" t="s">
        <v>1265</v>
      </c>
    </row>
    <row r="894" spans="1:17" s="86" customFormat="1" ht="12.75">
      <c r="A894" s="124">
        <v>893</v>
      </c>
      <c r="B894" s="217" t="s">
        <v>884</v>
      </c>
      <c r="C894" s="218" t="s">
        <v>1637</v>
      </c>
      <c r="D894" s="86" t="s">
        <v>4256</v>
      </c>
      <c r="G894" s="126" t="s">
        <v>989</v>
      </c>
      <c r="M894" s="86">
        <v>1</v>
      </c>
      <c r="N894" s="86" t="s">
        <v>4257</v>
      </c>
      <c r="O894" s="86" t="s">
        <v>4258</v>
      </c>
      <c r="P894" s="215" t="s">
        <v>1264</v>
      </c>
      <c r="Q894" s="86" t="s">
        <v>1265</v>
      </c>
    </row>
    <row r="895" spans="1:17" s="86" customFormat="1" ht="12.75">
      <c r="A895" s="124">
        <v>894</v>
      </c>
      <c r="B895" s="217" t="s">
        <v>884</v>
      </c>
      <c r="C895" s="218" t="s">
        <v>1637</v>
      </c>
      <c r="D895" s="86" t="s">
        <v>4259</v>
      </c>
      <c r="G895" s="126" t="s">
        <v>989</v>
      </c>
      <c r="M895" s="86">
        <v>1</v>
      </c>
      <c r="N895" s="86" t="s">
        <v>4260</v>
      </c>
      <c r="O895" s="86" t="s">
        <v>4261</v>
      </c>
      <c r="P895" s="215" t="s">
        <v>1264</v>
      </c>
      <c r="Q895" s="86" t="s">
        <v>1265</v>
      </c>
    </row>
    <row r="896" spans="1:17" s="86" customFormat="1" ht="12.75">
      <c r="A896" s="124">
        <v>895</v>
      </c>
      <c r="B896" s="217" t="s">
        <v>884</v>
      </c>
      <c r="C896" s="218" t="s">
        <v>1637</v>
      </c>
      <c r="D896" s="86" t="s">
        <v>4262</v>
      </c>
      <c r="G896" s="126" t="s">
        <v>989</v>
      </c>
      <c r="M896" s="86">
        <v>1</v>
      </c>
      <c r="N896" s="86" t="s">
        <v>4263</v>
      </c>
      <c r="O896" s="86" t="s">
        <v>4264</v>
      </c>
      <c r="P896" s="215" t="s">
        <v>1264</v>
      </c>
      <c r="Q896" s="86" t="s">
        <v>1265</v>
      </c>
    </row>
    <row r="897" spans="1:17" s="86" customFormat="1" ht="12.75">
      <c r="A897" s="124">
        <v>896</v>
      </c>
      <c r="B897" s="217" t="s">
        <v>884</v>
      </c>
      <c r="C897" s="218" t="s">
        <v>1637</v>
      </c>
      <c r="D897" s="86" t="s">
        <v>4265</v>
      </c>
      <c r="G897" s="126" t="s">
        <v>989</v>
      </c>
      <c r="M897" s="86">
        <v>1</v>
      </c>
      <c r="N897" s="86" t="s">
        <v>4266</v>
      </c>
      <c r="O897" s="86" t="s">
        <v>4267</v>
      </c>
      <c r="P897" s="215" t="s">
        <v>1264</v>
      </c>
      <c r="Q897" s="86" t="s">
        <v>1265</v>
      </c>
    </row>
    <row r="898" spans="1:17" s="86" customFormat="1" ht="12.75">
      <c r="A898" s="124">
        <v>897</v>
      </c>
      <c r="B898" s="217" t="s">
        <v>884</v>
      </c>
      <c r="C898" s="218" t="s">
        <v>1637</v>
      </c>
      <c r="D898" s="86" t="s">
        <v>4268</v>
      </c>
      <c r="G898" s="126" t="s">
        <v>989</v>
      </c>
      <c r="M898" s="86">
        <v>1</v>
      </c>
      <c r="N898" s="86" t="s">
        <v>4269</v>
      </c>
      <c r="O898" s="86" t="s">
        <v>4270</v>
      </c>
      <c r="P898" s="215" t="s">
        <v>1264</v>
      </c>
      <c r="Q898" s="86" t="s">
        <v>1265</v>
      </c>
    </row>
    <row r="899" spans="1:17" s="86" customFormat="1" ht="12.75">
      <c r="A899" s="124">
        <v>898</v>
      </c>
      <c r="B899" s="217" t="s">
        <v>884</v>
      </c>
      <c r="C899" s="218" t="s">
        <v>1637</v>
      </c>
      <c r="D899" s="86" t="s">
        <v>4271</v>
      </c>
      <c r="G899" s="126" t="s">
        <v>989</v>
      </c>
      <c r="M899" s="86">
        <v>1</v>
      </c>
      <c r="N899" s="86" t="s">
        <v>4272</v>
      </c>
      <c r="O899" s="86" t="s">
        <v>4273</v>
      </c>
      <c r="P899" s="215" t="s">
        <v>1264</v>
      </c>
      <c r="Q899" s="86" t="s">
        <v>1265</v>
      </c>
    </row>
    <row r="900" spans="1:17" s="86" customFormat="1" ht="12.75">
      <c r="A900" s="124">
        <v>899</v>
      </c>
      <c r="B900" s="217" t="s">
        <v>884</v>
      </c>
      <c r="C900" s="218" t="s">
        <v>1637</v>
      </c>
      <c r="D900" s="86" t="s">
        <v>4274</v>
      </c>
      <c r="G900" s="126" t="s">
        <v>989</v>
      </c>
      <c r="M900" s="86">
        <v>1</v>
      </c>
      <c r="N900" s="86" t="s">
        <v>4275</v>
      </c>
      <c r="O900" s="86" t="s">
        <v>4276</v>
      </c>
      <c r="P900" s="215" t="s">
        <v>1264</v>
      </c>
      <c r="Q900" s="86" t="s">
        <v>1265</v>
      </c>
    </row>
    <row r="901" spans="1:17" s="86" customFormat="1" ht="12.75">
      <c r="A901" s="124">
        <v>900</v>
      </c>
      <c r="B901" s="217" t="s">
        <v>884</v>
      </c>
      <c r="C901" s="218" t="s">
        <v>1637</v>
      </c>
      <c r="D901" s="86" t="s">
        <v>4214</v>
      </c>
      <c r="G901" s="126" t="s">
        <v>989</v>
      </c>
      <c r="M901" s="86">
        <v>1</v>
      </c>
      <c r="N901" s="86" t="s">
        <v>4215</v>
      </c>
      <c r="O901" s="86" t="s">
        <v>4216</v>
      </c>
      <c r="P901" s="215" t="s">
        <v>1264</v>
      </c>
      <c r="Q901" s="86" t="s">
        <v>1265</v>
      </c>
    </row>
    <row r="902" spans="1:17" s="86" customFormat="1" ht="12.75">
      <c r="A902" s="124">
        <v>901</v>
      </c>
      <c r="B902" s="217" t="s">
        <v>884</v>
      </c>
      <c r="C902" s="218" t="s">
        <v>1637</v>
      </c>
      <c r="D902" s="86" t="s">
        <v>4217</v>
      </c>
      <c r="G902" s="126" t="s">
        <v>989</v>
      </c>
      <c r="M902" s="86">
        <v>1</v>
      </c>
      <c r="N902" s="86" t="s">
        <v>4218</v>
      </c>
      <c r="O902" s="86" t="s">
        <v>4219</v>
      </c>
      <c r="P902" s="215" t="s">
        <v>1264</v>
      </c>
      <c r="Q902" s="86" t="s">
        <v>1265</v>
      </c>
    </row>
    <row r="903" spans="1:17" s="86" customFormat="1" ht="12.75">
      <c r="A903" s="124">
        <v>902</v>
      </c>
      <c r="B903" s="217" t="s">
        <v>884</v>
      </c>
      <c r="C903" s="218" t="s">
        <v>1637</v>
      </c>
      <c r="D903" s="86" t="s">
        <v>4220</v>
      </c>
      <c r="G903" s="126" t="s">
        <v>989</v>
      </c>
      <c r="M903" s="86">
        <v>1</v>
      </c>
      <c r="N903" s="86" t="s">
        <v>4221</v>
      </c>
      <c r="O903" s="86" t="s">
        <v>4222</v>
      </c>
      <c r="P903" s="215" t="s">
        <v>1264</v>
      </c>
      <c r="Q903" s="86" t="s">
        <v>1265</v>
      </c>
    </row>
    <row r="904" spans="1:17" s="86" customFormat="1" ht="12.75">
      <c r="A904" s="124">
        <v>903</v>
      </c>
      <c r="B904" s="217" t="s">
        <v>884</v>
      </c>
      <c r="C904" s="218" t="s">
        <v>1637</v>
      </c>
      <c r="D904" s="86" t="s">
        <v>4223</v>
      </c>
      <c r="G904" s="126" t="s">
        <v>989</v>
      </c>
      <c r="M904" s="86">
        <v>1</v>
      </c>
      <c r="N904" s="86" t="s">
        <v>4224</v>
      </c>
      <c r="O904" s="86" t="s">
        <v>4225</v>
      </c>
      <c r="P904" s="215" t="s">
        <v>1264</v>
      </c>
      <c r="Q904" s="86" t="s">
        <v>1265</v>
      </c>
    </row>
    <row r="905" spans="1:17" s="86" customFormat="1" ht="12.75">
      <c r="A905" s="124">
        <v>904</v>
      </c>
      <c r="B905" s="217" t="s">
        <v>884</v>
      </c>
      <c r="C905" s="218" t="s">
        <v>1637</v>
      </c>
      <c r="D905" s="86" t="s">
        <v>4226</v>
      </c>
      <c r="G905" s="126" t="s">
        <v>989</v>
      </c>
      <c r="M905" s="86">
        <v>1</v>
      </c>
      <c r="N905" s="86" t="s">
        <v>4227</v>
      </c>
      <c r="O905" s="86" t="s">
        <v>4228</v>
      </c>
      <c r="P905" s="215" t="s">
        <v>1264</v>
      </c>
      <c r="Q905" s="86" t="s">
        <v>1265</v>
      </c>
    </row>
    <row r="906" spans="1:17" s="86" customFormat="1" ht="12.75">
      <c r="A906" s="124">
        <v>905</v>
      </c>
      <c r="B906" s="217" t="s">
        <v>884</v>
      </c>
      <c r="C906" s="218" t="s">
        <v>1637</v>
      </c>
      <c r="D906" s="86" t="s">
        <v>4229</v>
      </c>
      <c r="G906" s="126" t="s">
        <v>989</v>
      </c>
      <c r="M906" s="86">
        <v>1</v>
      </c>
      <c r="N906" s="86" t="s">
        <v>4230</v>
      </c>
      <c r="O906" s="86" t="s">
        <v>4231</v>
      </c>
      <c r="P906" s="215" t="s">
        <v>1264</v>
      </c>
      <c r="Q906" s="86" t="s">
        <v>1265</v>
      </c>
    </row>
    <row r="907" spans="1:17" s="86" customFormat="1" ht="12.75">
      <c r="A907" s="124">
        <v>906</v>
      </c>
      <c r="B907" s="217" t="s">
        <v>884</v>
      </c>
      <c r="C907" s="218" t="s">
        <v>1637</v>
      </c>
      <c r="D907" s="86" t="s">
        <v>4232</v>
      </c>
      <c r="G907" s="126" t="s">
        <v>989</v>
      </c>
      <c r="M907" s="86">
        <v>1</v>
      </c>
      <c r="N907" s="86" t="s">
        <v>4233</v>
      </c>
      <c r="O907" s="86" t="s">
        <v>4234</v>
      </c>
      <c r="P907" s="215" t="s">
        <v>1264</v>
      </c>
      <c r="Q907" s="86" t="s">
        <v>1265</v>
      </c>
    </row>
    <row r="908" spans="1:17" s="86" customFormat="1" ht="12.75">
      <c r="A908" s="124">
        <v>907</v>
      </c>
      <c r="B908" s="217" t="s">
        <v>884</v>
      </c>
      <c r="C908" s="218" t="s">
        <v>1637</v>
      </c>
      <c r="D908" s="86" t="s">
        <v>4235</v>
      </c>
      <c r="G908" s="126" t="s">
        <v>989</v>
      </c>
      <c r="M908" s="86">
        <v>1</v>
      </c>
      <c r="N908" s="86" t="s">
        <v>4236</v>
      </c>
      <c r="O908" s="86" t="s">
        <v>4237</v>
      </c>
      <c r="P908" s="215" t="s">
        <v>1264</v>
      </c>
      <c r="Q908" s="86" t="s">
        <v>1265</v>
      </c>
    </row>
    <row r="909" spans="1:17" s="86" customFormat="1" ht="12.75">
      <c r="A909" s="124">
        <v>908</v>
      </c>
      <c r="B909" s="217" t="s">
        <v>884</v>
      </c>
      <c r="C909" s="218" t="s">
        <v>1637</v>
      </c>
      <c r="D909" s="86" t="s">
        <v>4238</v>
      </c>
      <c r="G909" s="126" t="s">
        <v>989</v>
      </c>
      <c r="M909" s="86">
        <v>1</v>
      </c>
      <c r="N909" s="86" t="s">
        <v>4239</v>
      </c>
      <c r="O909" s="86" t="s">
        <v>4240</v>
      </c>
      <c r="P909" s="215" t="s">
        <v>1264</v>
      </c>
      <c r="Q909" s="86" t="s">
        <v>1265</v>
      </c>
    </row>
    <row r="910" spans="1:17" s="86" customFormat="1" ht="12.75">
      <c r="A910" s="124">
        <v>909</v>
      </c>
      <c r="B910" s="217" t="s">
        <v>884</v>
      </c>
      <c r="C910" s="218" t="s">
        <v>1637</v>
      </c>
      <c r="D910" s="86" t="s">
        <v>4241</v>
      </c>
      <c r="G910" s="126" t="s">
        <v>989</v>
      </c>
      <c r="M910" s="86">
        <v>1</v>
      </c>
      <c r="N910" s="86" t="s">
        <v>4242</v>
      </c>
      <c r="O910" s="86" t="s">
        <v>4243</v>
      </c>
      <c r="P910" s="215" t="s">
        <v>1264</v>
      </c>
      <c r="Q910" s="86" t="s">
        <v>1265</v>
      </c>
    </row>
    <row r="911" spans="1:17" s="86" customFormat="1" ht="12.75">
      <c r="A911" s="124">
        <v>910</v>
      </c>
      <c r="B911" s="217" t="s">
        <v>884</v>
      </c>
      <c r="C911" s="218" t="s">
        <v>1637</v>
      </c>
      <c r="D911" s="86" t="s">
        <v>4244</v>
      </c>
      <c r="G911" s="126" t="s">
        <v>989</v>
      </c>
      <c r="M911" s="86">
        <v>1</v>
      </c>
      <c r="N911" s="86" t="s">
        <v>4245</v>
      </c>
      <c r="O911" s="86" t="s">
        <v>4246</v>
      </c>
      <c r="P911" s="215" t="s">
        <v>1264</v>
      </c>
      <c r="Q911" s="86" t="s">
        <v>1265</v>
      </c>
    </row>
    <row r="912" spans="1:17" s="86" customFormat="1" ht="12.75">
      <c r="A912" s="124">
        <v>911</v>
      </c>
      <c r="B912" s="217" t="s">
        <v>884</v>
      </c>
      <c r="C912" s="218" t="s">
        <v>1637</v>
      </c>
      <c r="D912" s="86" t="s">
        <v>4247</v>
      </c>
      <c r="G912" s="126" t="s">
        <v>989</v>
      </c>
      <c r="M912" s="86">
        <v>1</v>
      </c>
      <c r="N912" s="86" t="s">
        <v>4248</v>
      </c>
      <c r="O912" s="86" t="s">
        <v>4249</v>
      </c>
      <c r="P912" s="215" t="s">
        <v>1264</v>
      </c>
      <c r="Q912" s="86" t="s">
        <v>1265</v>
      </c>
    </row>
    <row r="913" spans="1:17" s="86" customFormat="1" ht="12.75">
      <c r="A913" s="124">
        <v>912</v>
      </c>
      <c r="B913" s="217" t="s">
        <v>884</v>
      </c>
      <c r="C913" s="218" t="s">
        <v>1637</v>
      </c>
      <c r="D913" s="86" t="s">
        <v>4250</v>
      </c>
      <c r="G913" s="126" t="s">
        <v>989</v>
      </c>
      <c r="M913" s="86">
        <v>1</v>
      </c>
      <c r="N913" s="86" t="s">
        <v>4251</v>
      </c>
      <c r="O913" s="86" t="s">
        <v>4252</v>
      </c>
      <c r="P913" s="215" t="s">
        <v>1264</v>
      </c>
      <c r="Q913" s="86" t="s">
        <v>1265</v>
      </c>
    </row>
    <row r="914" spans="1:17" s="86" customFormat="1" ht="12.75">
      <c r="A914" s="124">
        <v>913</v>
      </c>
      <c r="B914" s="217" t="s">
        <v>884</v>
      </c>
      <c r="C914" s="218" t="s">
        <v>1637</v>
      </c>
      <c r="D914" s="86" t="s">
        <v>4253</v>
      </c>
      <c r="G914" s="126" t="s">
        <v>989</v>
      </c>
      <c r="M914" s="86">
        <v>1</v>
      </c>
      <c r="N914" s="86" t="s">
        <v>4254</v>
      </c>
      <c r="O914" s="86" t="s">
        <v>4255</v>
      </c>
      <c r="P914" s="215" t="s">
        <v>1264</v>
      </c>
      <c r="Q914" s="86" t="s">
        <v>1265</v>
      </c>
    </row>
    <row r="915" spans="1:17" s="86" customFormat="1" ht="12.75">
      <c r="A915" s="124">
        <v>914</v>
      </c>
      <c r="B915" s="217" t="s">
        <v>884</v>
      </c>
      <c r="C915" s="218" t="s">
        <v>1637</v>
      </c>
      <c r="D915" s="86" t="s">
        <v>4256</v>
      </c>
      <c r="G915" s="126" t="s">
        <v>989</v>
      </c>
      <c r="M915" s="86">
        <v>1</v>
      </c>
      <c r="N915" s="86" t="s">
        <v>4257</v>
      </c>
      <c r="O915" s="86" t="s">
        <v>4258</v>
      </c>
      <c r="P915" s="215" t="s">
        <v>1264</v>
      </c>
      <c r="Q915" s="86" t="s">
        <v>1265</v>
      </c>
    </row>
    <row r="916" spans="1:17" s="86" customFormat="1" ht="12.75">
      <c r="A916" s="124">
        <v>915</v>
      </c>
      <c r="B916" s="217" t="s">
        <v>884</v>
      </c>
      <c r="C916" s="218" t="s">
        <v>1637</v>
      </c>
      <c r="D916" s="86" t="s">
        <v>4259</v>
      </c>
      <c r="G916" s="126" t="s">
        <v>989</v>
      </c>
      <c r="M916" s="86">
        <v>1</v>
      </c>
      <c r="N916" s="86" t="s">
        <v>4260</v>
      </c>
      <c r="O916" s="86" t="s">
        <v>4261</v>
      </c>
      <c r="P916" s="215" t="s">
        <v>1264</v>
      </c>
      <c r="Q916" s="86" t="s">
        <v>1265</v>
      </c>
    </row>
    <row r="917" spans="1:17" s="86" customFormat="1" ht="12.75">
      <c r="A917" s="124">
        <v>916</v>
      </c>
      <c r="B917" s="217" t="s">
        <v>884</v>
      </c>
      <c r="C917" s="218" t="s">
        <v>1637</v>
      </c>
      <c r="D917" s="86" t="s">
        <v>4262</v>
      </c>
      <c r="G917" s="126" t="s">
        <v>989</v>
      </c>
      <c r="M917" s="86">
        <v>1</v>
      </c>
      <c r="N917" s="86" t="s">
        <v>4263</v>
      </c>
      <c r="O917" s="86" t="s">
        <v>4264</v>
      </c>
      <c r="P917" s="215" t="s">
        <v>1264</v>
      </c>
      <c r="Q917" s="86" t="s">
        <v>1265</v>
      </c>
    </row>
    <row r="918" spans="1:17" s="86" customFormat="1" ht="12.75">
      <c r="A918" s="124">
        <v>917</v>
      </c>
      <c r="B918" s="217" t="s">
        <v>884</v>
      </c>
      <c r="C918" s="218" t="s">
        <v>1637</v>
      </c>
      <c r="D918" s="86" t="s">
        <v>4265</v>
      </c>
      <c r="G918" s="126" t="s">
        <v>989</v>
      </c>
      <c r="M918" s="86">
        <v>1</v>
      </c>
      <c r="N918" s="86" t="s">
        <v>4266</v>
      </c>
      <c r="O918" s="86" t="s">
        <v>4267</v>
      </c>
      <c r="P918" s="215" t="s">
        <v>1264</v>
      </c>
      <c r="Q918" s="86" t="s">
        <v>1265</v>
      </c>
    </row>
    <row r="919" spans="1:17" s="86" customFormat="1" ht="12.75">
      <c r="A919" s="124">
        <v>918</v>
      </c>
      <c r="B919" s="217" t="s">
        <v>884</v>
      </c>
      <c r="C919" s="218" t="s">
        <v>1637</v>
      </c>
      <c r="D919" s="86" t="s">
        <v>4268</v>
      </c>
      <c r="G919" s="126" t="s">
        <v>989</v>
      </c>
      <c r="M919" s="86">
        <v>1</v>
      </c>
      <c r="N919" s="86" t="s">
        <v>4269</v>
      </c>
      <c r="O919" s="86" t="s">
        <v>4270</v>
      </c>
      <c r="P919" s="215" t="s">
        <v>1264</v>
      </c>
      <c r="Q919" s="86" t="s">
        <v>1265</v>
      </c>
    </row>
    <row r="920" spans="1:17" s="86" customFormat="1" ht="12.75">
      <c r="A920" s="124">
        <v>919</v>
      </c>
      <c r="B920" s="217" t="s">
        <v>884</v>
      </c>
      <c r="C920" s="218" t="s">
        <v>1637</v>
      </c>
      <c r="D920" s="86" t="s">
        <v>4271</v>
      </c>
      <c r="G920" s="126" t="s">
        <v>989</v>
      </c>
      <c r="M920" s="86">
        <v>1</v>
      </c>
      <c r="N920" s="86" t="s">
        <v>4272</v>
      </c>
      <c r="O920" s="86" t="s">
        <v>4273</v>
      </c>
      <c r="P920" s="215" t="s">
        <v>1264</v>
      </c>
      <c r="Q920" s="86" t="s">
        <v>1265</v>
      </c>
    </row>
    <row r="921" spans="1:17" s="86" customFormat="1" ht="12.75">
      <c r="A921" s="124">
        <v>920</v>
      </c>
      <c r="B921" s="217" t="s">
        <v>884</v>
      </c>
      <c r="C921" s="218" t="s">
        <v>1637</v>
      </c>
      <c r="D921" s="86" t="s">
        <v>4274</v>
      </c>
      <c r="G921" s="126" t="s">
        <v>989</v>
      </c>
      <c r="M921" s="86">
        <v>1</v>
      </c>
      <c r="N921" s="86" t="s">
        <v>4275</v>
      </c>
      <c r="O921" s="86" t="s">
        <v>4276</v>
      </c>
      <c r="P921" s="215" t="s">
        <v>1264</v>
      </c>
      <c r="Q921" s="86" t="s">
        <v>1265</v>
      </c>
    </row>
    <row r="922" spans="1:7" ht="12.75">
      <c r="A922" s="15"/>
      <c r="B922" s="13"/>
      <c r="C922" s="17"/>
      <c r="G922" s="12"/>
    </row>
    <row r="923" spans="1:7" ht="12.75">
      <c r="A923" s="14"/>
      <c r="B923" s="13"/>
      <c r="C923" s="17"/>
      <c r="G923" s="12"/>
    </row>
    <row r="924" spans="1:7" ht="12.75">
      <c r="A924" s="15"/>
      <c r="B924" s="13"/>
      <c r="C924" s="17"/>
      <c r="G924" s="12"/>
    </row>
    <row r="925" spans="1:7" ht="12.75">
      <c r="A925" s="14"/>
      <c r="B925" s="13"/>
      <c r="C925" s="17"/>
      <c r="G925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7.140625" style="0" customWidth="1"/>
    <col min="3" max="3" width="31.421875" style="0" customWidth="1"/>
    <col min="4" max="4" width="13.8515625" style="0" customWidth="1"/>
    <col min="5" max="5" width="32.421875" style="0" customWidth="1"/>
  </cols>
  <sheetData>
    <row r="1" ht="12.75"/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1" width="10.7109375" style="123" customWidth="1"/>
    <col min="12" max="16384" width="9.00390625" style="123" customWidth="1"/>
  </cols>
  <sheetData>
    <row r="1" spans="1:11" ht="15.75">
      <c r="A1" s="324" t="s">
        <v>1082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2.75">
      <c r="A2" s="326"/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5">
      <c r="A3" s="327" t="s">
        <v>278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12.7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1:11" ht="15">
      <c r="A5" s="330"/>
      <c r="B5" s="328" t="s">
        <v>724</v>
      </c>
      <c r="C5" s="331"/>
      <c r="D5" s="330"/>
      <c r="E5" s="330"/>
      <c r="F5" s="330"/>
      <c r="G5" s="330"/>
      <c r="H5" s="330"/>
      <c r="I5" s="330"/>
      <c r="J5" s="330"/>
      <c r="K5" s="330"/>
    </row>
    <row r="6" spans="1:11" ht="12.75">
      <c r="A6" s="330"/>
      <c r="B6" s="331"/>
      <c r="C6" s="331"/>
      <c r="D6" s="330"/>
      <c r="E6" s="330"/>
      <c r="F6" s="330"/>
      <c r="G6" s="330"/>
      <c r="H6" s="330"/>
      <c r="I6" s="330"/>
      <c r="J6" s="330"/>
      <c r="K6" s="330"/>
    </row>
    <row r="7" spans="1:11" ht="12.75">
      <c r="A7" s="330"/>
      <c r="B7" s="331"/>
      <c r="C7" s="332" t="s">
        <v>277</v>
      </c>
      <c r="D7" s="330"/>
      <c r="E7" s="330"/>
      <c r="F7" s="330"/>
      <c r="G7" s="330"/>
      <c r="H7" s="330"/>
      <c r="I7" s="330"/>
      <c r="J7" s="330"/>
      <c r="K7" s="330"/>
    </row>
    <row r="8" spans="1:11" ht="12.75">
      <c r="A8" s="330"/>
      <c r="B8" s="331"/>
      <c r="C8" s="332"/>
      <c r="D8" s="330"/>
      <c r="E8" s="330"/>
      <c r="F8" s="330"/>
      <c r="G8" s="330"/>
      <c r="H8" s="330"/>
      <c r="I8" s="330"/>
      <c r="J8" s="330"/>
      <c r="K8" s="330"/>
    </row>
    <row r="9" spans="1:11" ht="12.75">
      <c r="A9" s="330"/>
      <c r="B9" s="331"/>
      <c r="C9" s="331"/>
      <c r="D9" s="330" t="s">
        <v>1083</v>
      </c>
      <c r="E9" s="330"/>
      <c r="F9" s="330"/>
      <c r="G9" s="330"/>
      <c r="H9" s="330"/>
      <c r="I9" s="330"/>
      <c r="J9" s="330"/>
      <c r="K9" s="330"/>
    </row>
    <row r="10" spans="1:11" ht="12.75">
      <c r="A10" s="330"/>
      <c r="B10" s="331"/>
      <c r="C10" s="331"/>
      <c r="D10" s="330"/>
      <c r="E10" s="330"/>
      <c r="F10" s="330"/>
      <c r="G10" s="330"/>
      <c r="H10" s="330"/>
      <c r="I10" s="330"/>
      <c r="J10" s="330"/>
      <c r="K10" s="330"/>
    </row>
    <row r="11" spans="1:11" ht="12.75">
      <c r="A11" s="330"/>
      <c r="B11" s="331"/>
      <c r="C11" s="332" t="s">
        <v>279</v>
      </c>
      <c r="D11" s="330"/>
      <c r="E11" s="330"/>
      <c r="F11" s="330"/>
      <c r="G11" s="330"/>
      <c r="H11" s="330"/>
      <c r="I11" s="330"/>
      <c r="J11" s="330"/>
      <c r="K11" s="330"/>
    </row>
    <row r="12" spans="1:11" ht="12.75">
      <c r="A12" s="330"/>
      <c r="B12" s="331"/>
      <c r="C12" s="332"/>
      <c r="D12" s="330"/>
      <c r="E12" s="330"/>
      <c r="F12" s="330"/>
      <c r="G12" s="330"/>
      <c r="H12" s="330"/>
      <c r="I12" s="330"/>
      <c r="J12" s="330"/>
      <c r="K12" s="330"/>
    </row>
    <row r="13" spans="1:11" ht="12.75">
      <c r="A13" s="330"/>
      <c r="B13" s="331"/>
      <c r="C13" s="331"/>
      <c r="D13" s="330" t="s">
        <v>280</v>
      </c>
      <c r="E13" s="330"/>
      <c r="F13" s="330"/>
      <c r="G13" s="330"/>
      <c r="H13" s="330"/>
      <c r="I13" s="330"/>
      <c r="J13" s="330"/>
      <c r="K13" s="330"/>
    </row>
    <row r="14" spans="1:11" ht="12.75">
      <c r="A14" s="330"/>
      <c r="B14" s="331"/>
      <c r="C14" s="331"/>
      <c r="D14" s="330"/>
      <c r="E14" s="330"/>
      <c r="F14" s="330"/>
      <c r="G14" s="330"/>
      <c r="H14" s="330"/>
      <c r="I14" s="330"/>
      <c r="J14" s="330"/>
      <c r="K14" s="330"/>
    </row>
    <row r="15" spans="1:11" ht="12.75">
      <c r="A15" s="330"/>
      <c r="B15" s="331"/>
      <c r="C15" s="332" t="s">
        <v>281</v>
      </c>
      <c r="D15" s="330"/>
      <c r="E15" s="330"/>
      <c r="F15" s="330"/>
      <c r="G15" s="330"/>
      <c r="H15" s="330"/>
      <c r="I15" s="330"/>
      <c r="J15" s="330"/>
      <c r="K15" s="330"/>
    </row>
    <row r="16" spans="1:11" ht="12.75">
      <c r="A16" s="330"/>
      <c r="B16" s="331"/>
      <c r="C16" s="331"/>
      <c r="D16" s="330"/>
      <c r="E16" s="330"/>
      <c r="F16" s="330"/>
      <c r="G16" s="330"/>
      <c r="H16" s="330"/>
      <c r="I16" s="330"/>
      <c r="J16" s="330"/>
      <c r="K16" s="330"/>
    </row>
    <row r="17" spans="1:11" ht="12.75">
      <c r="A17" s="330"/>
      <c r="B17" s="331"/>
      <c r="C17" s="331"/>
      <c r="D17" s="330" t="s">
        <v>282</v>
      </c>
      <c r="E17" s="330"/>
      <c r="F17" s="330"/>
      <c r="G17" s="330"/>
      <c r="H17" s="330"/>
      <c r="I17" s="330"/>
      <c r="J17" s="330"/>
      <c r="K17" s="330"/>
    </row>
    <row r="18" spans="1:11" ht="12.75">
      <c r="A18" s="330"/>
      <c r="B18" s="331"/>
      <c r="C18" s="331"/>
      <c r="D18" s="330" t="s">
        <v>283</v>
      </c>
      <c r="E18" s="330"/>
      <c r="F18" s="330"/>
      <c r="G18" s="330"/>
      <c r="H18" s="330"/>
      <c r="I18" s="330"/>
      <c r="J18" s="330"/>
      <c r="K18" s="330"/>
    </row>
    <row r="19" spans="1:11" ht="12.75">
      <c r="A19" s="330"/>
      <c r="B19" s="331"/>
      <c r="C19" s="331"/>
      <c r="D19" s="330"/>
      <c r="E19" s="330"/>
      <c r="F19" s="330"/>
      <c r="G19" s="330"/>
      <c r="H19" s="330"/>
      <c r="I19" s="330"/>
      <c r="J19" s="330"/>
      <c r="K19" s="330"/>
    </row>
    <row r="20" spans="1:11" ht="12.75">
      <c r="A20" s="330"/>
      <c r="B20" s="331"/>
      <c r="C20" s="332" t="s">
        <v>284</v>
      </c>
      <c r="D20" s="330"/>
      <c r="E20" s="330"/>
      <c r="F20" s="330"/>
      <c r="G20" s="330"/>
      <c r="H20" s="330"/>
      <c r="I20" s="330"/>
      <c r="J20" s="330"/>
      <c r="K20" s="330"/>
    </row>
    <row r="21" spans="1:11" ht="12.75">
      <c r="A21" s="330"/>
      <c r="B21" s="331"/>
      <c r="C21" s="332"/>
      <c r="D21" s="330"/>
      <c r="E21" s="330"/>
      <c r="F21" s="330"/>
      <c r="G21" s="330"/>
      <c r="H21" s="330"/>
      <c r="I21" s="330"/>
      <c r="J21" s="330"/>
      <c r="K21" s="330"/>
    </row>
    <row r="22" spans="1:11" ht="12.75">
      <c r="A22" s="330"/>
      <c r="B22" s="331"/>
      <c r="C22" s="331"/>
      <c r="D22" s="330" t="s">
        <v>285</v>
      </c>
      <c r="E22" s="330"/>
      <c r="F22" s="330"/>
      <c r="G22" s="330"/>
      <c r="H22" s="330"/>
      <c r="I22" s="330"/>
      <c r="J22" s="330"/>
      <c r="K22" s="330"/>
    </row>
    <row r="23" spans="1:11" ht="12.75">
      <c r="A23" s="330"/>
      <c r="B23" s="331"/>
      <c r="C23" s="331"/>
      <c r="D23" s="330"/>
      <c r="E23" s="330"/>
      <c r="F23" s="330"/>
      <c r="G23" s="330"/>
      <c r="H23" s="330"/>
      <c r="I23" s="330"/>
      <c r="J23" s="330"/>
      <c r="K23" s="330"/>
    </row>
    <row r="24" spans="1:11" ht="12.75">
      <c r="A24" s="330"/>
      <c r="B24" s="331"/>
      <c r="C24" s="332" t="s">
        <v>286</v>
      </c>
      <c r="D24" s="330"/>
      <c r="E24" s="330"/>
      <c r="F24" s="330"/>
      <c r="G24" s="330"/>
      <c r="H24" s="330"/>
      <c r="I24" s="330"/>
      <c r="J24" s="330"/>
      <c r="K24" s="330"/>
    </row>
    <row r="25" spans="1:11" ht="12.75">
      <c r="A25" s="330"/>
      <c r="B25" s="331"/>
      <c r="C25" s="332"/>
      <c r="D25" s="330"/>
      <c r="E25" s="330"/>
      <c r="F25" s="330"/>
      <c r="G25" s="330"/>
      <c r="H25" s="330"/>
      <c r="I25" s="330"/>
      <c r="J25" s="330"/>
      <c r="K25" s="330"/>
    </row>
    <row r="26" spans="1:11" ht="12.75">
      <c r="A26" s="330"/>
      <c r="B26" s="331"/>
      <c r="C26" s="331"/>
      <c r="D26" s="330" t="s">
        <v>287</v>
      </c>
      <c r="E26" s="330"/>
      <c r="F26" s="330"/>
      <c r="G26" s="330"/>
      <c r="H26" s="330"/>
      <c r="I26" s="330"/>
      <c r="J26" s="330"/>
      <c r="K26" s="330"/>
    </row>
    <row r="27" spans="1:11" ht="12.75">
      <c r="A27" s="330"/>
      <c r="B27" s="331"/>
      <c r="C27" s="331"/>
      <c r="D27" s="330"/>
      <c r="E27" s="330"/>
      <c r="F27" s="330"/>
      <c r="G27" s="330"/>
      <c r="H27" s="330"/>
      <c r="I27" s="330"/>
      <c r="J27" s="330"/>
      <c r="K27" s="330"/>
    </row>
    <row r="28" spans="1:11" ht="12.75">
      <c r="A28" s="330"/>
      <c r="B28" s="331"/>
      <c r="C28" s="332" t="s">
        <v>288</v>
      </c>
      <c r="D28" s="330"/>
      <c r="E28" s="330"/>
      <c r="F28" s="330"/>
      <c r="G28" s="330"/>
      <c r="H28" s="330"/>
      <c r="I28" s="330"/>
      <c r="J28" s="330"/>
      <c r="K28" s="330"/>
    </row>
    <row r="29" spans="1:11" ht="12.75">
      <c r="A29" s="330"/>
      <c r="B29" s="331"/>
      <c r="C29" s="332"/>
      <c r="D29" s="330"/>
      <c r="E29" s="330"/>
      <c r="F29" s="330"/>
      <c r="G29" s="330"/>
      <c r="H29" s="330"/>
      <c r="I29" s="330"/>
      <c r="J29" s="330"/>
      <c r="K29" s="330"/>
    </row>
    <row r="30" spans="1:11" ht="12.75">
      <c r="A30" s="330"/>
      <c r="B30" s="331"/>
      <c r="C30" s="331"/>
      <c r="D30" s="330" t="s">
        <v>289</v>
      </c>
      <c r="E30" s="330"/>
      <c r="F30" s="330"/>
      <c r="G30" s="330"/>
      <c r="H30" s="330"/>
      <c r="I30" s="330"/>
      <c r="J30" s="330"/>
      <c r="K30" s="330"/>
    </row>
    <row r="31" spans="1:11" ht="12.75">
      <c r="A31" s="330"/>
      <c r="B31" s="331"/>
      <c r="C31" s="331"/>
      <c r="D31" s="330"/>
      <c r="E31" s="330"/>
      <c r="F31" s="330"/>
      <c r="G31" s="330"/>
      <c r="H31" s="330"/>
      <c r="I31" s="330"/>
      <c r="J31" s="330"/>
      <c r="K31" s="330"/>
    </row>
    <row r="32" spans="1:11" ht="12.75">
      <c r="A32" s="330"/>
      <c r="B32" s="331"/>
      <c r="C32" s="332" t="s">
        <v>290</v>
      </c>
      <c r="D32" s="330"/>
      <c r="E32" s="330"/>
      <c r="F32" s="330"/>
      <c r="G32" s="330"/>
      <c r="H32" s="330"/>
      <c r="I32" s="330"/>
      <c r="J32" s="330"/>
      <c r="K32" s="330"/>
    </row>
    <row r="33" spans="1:11" ht="12.75">
      <c r="A33" s="330"/>
      <c r="B33" s="331"/>
      <c r="C33" s="332"/>
      <c r="D33" s="330"/>
      <c r="E33" s="330"/>
      <c r="F33" s="330"/>
      <c r="G33" s="330"/>
      <c r="H33" s="330"/>
      <c r="I33" s="330"/>
      <c r="J33" s="330"/>
      <c r="K33" s="330"/>
    </row>
    <row r="34" spans="1:11" ht="12.75">
      <c r="A34" s="330"/>
      <c r="B34" s="331"/>
      <c r="C34" s="331"/>
      <c r="D34" s="330" t="s">
        <v>291</v>
      </c>
      <c r="E34" s="330"/>
      <c r="F34" s="330"/>
      <c r="G34" s="330"/>
      <c r="H34" s="330"/>
      <c r="I34" s="330"/>
      <c r="J34" s="330"/>
      <c r="K34" s="330"/>
    </row>
    <row r="35" spans="1:11" ht="12.75">
      <c r="A35" s="330"/>
      <c r="B35" s="331"/>
      <c r="C35" s="331"/>
      <c r="D35" s="330" t="s">
        <v>292</v>
      </c>
      <c r="E35" s="330"/>
      <c r="F35" s="330"/>
      <c r="G35" s="330"/>
      <c r="H35" s="330"/>
      <c r="I35" s="330"/>
      <c r="J35" s="330"/>
      <c r="K35" s="330"/>
    </row>
    <row r="36" spans="1:11" ht="12.75">
      <c r="A36" s="330"/>
      <c r="B36" s="331"/>
      <c r="C36" s="331"/>
      <c r="D36" s="330" t="s">
        <v>293</v>
      </c>
      <c r="E36" s="330"/>
      <c r="F36" s="330"/>
      <c r="G36" s="330"/>
      <c r="H36" s="330"/>
      <c r="I36" s="330"/>
      <c r="J36" s="330"/>
      <c r="K36" s="330"/>
    </row>
    <row r="37" spans="1:11" ht="12.75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</row>
    <row r="38" spans="1:11" ht="15">
      <c r="A38" s="330"/>
      <c r="B38" s="327" t="s">
        <v>294</v>
      </c>
      <c r="C38" s="330"/>
      <c r="D38" s="330"/>
      <c r="E38" s="330"/>
      <c r="F38" s="330"/>
      <c r="G38" s="330"/>
      <c r="H38" s="330"/>
      <c r="I38" s="330"/>
      <c r="J38" s="330"/>
      <c r="K38" s="330"/>
    </row>
    <row r="39" spans="1:11" ht="12.75">
      <c r="A39" s="330"/>
      <c r="B39" s="330"/>
      <c r="C39" s="330"/>
      <c r="D39" s="330"/>
      <c r="E39" s="330"/>
      <c r="F39" s="330"/>
      <c r="G39" s="330"/>
      <c r="H39" s="330"/>
      <c r="I39" s="330"/>
      <c r="J39" s="330"/>
      <c r="K39" s="330"/>
    </row>
    <row r="40" spans="1:11" ht="12.75">
      <c r="A40" s="330"/>
      <c r="B40" s="330"/>
      <c r="C40" s="333" t="s">
        <v>276</v>
      </c>
      <c r="D40" s="330"/>
      <c r="E40" s="330"/>
      <c r="F40" s="330"/>
      <c r="G40" s="330"/>
      <c r="H40" s="330"/>
      <c r="I40" s="330"/>
      <c r="J40" s="330"/>
      <c r="K40" s="330"/>
    </row>
    <row r="41" spans="1:11" ht="12.75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</row>
    <row r="42" spans="1:11" ht="12.75">
      <c r="A42" s="330"/>
      <c r="B42" s="330"/>
      <c r="C42" s="330"/>
      <c r="D42" s="330" t="s">
        <v>295</v>
      </c>
      <c r="E42" s="330"/>
      <c r="F42" s="330"/>
      <c r="G42" s="330"/>
      <c r="H42" s="330"/>
      <c r="I42" s="330"/>
      <c r="J42" s="330"/>
      <c r="K42" s="330"/>
    </row>
    <row r="43" spans="1:11" ht="12.75">
      <c r="A43" s="330"/>
      <c r="B43" s="330"/>
      <c r="C43" s="330"/>
      <c r="D43" s="330" t="s">
        <v>296</v>
      </c>
      <c r="E43" s="330"/>
      <c r="F43" s="330"/>
      <c r="G43" s="330"/>
      <c r="H43" s="330"/>
      <c r="I43" s="330"/>
      <c r="J43" s="330"/>
      <c r="K43" s="330"/>
    </row>
    <row r="44" spans="1:11" ht="12.75">
      <c r="A44" s="330"/>
      <c r="B44" s="330"/>
      <c r="C44" s="330"/>
      <c r="D44" s="330" t="s">
        <v>297</v>
      </c>
      <c r="E44" s="330"/>
      <c r="F44" s="330"/>
      <c r="G44" s="330"/>
      <c r="H44" s="330"/>
      <c r="I44" s="330"/>
      <c r="J44" s="330"/>
      <c r="K44" s="330"/>
    </row>
    <row r="45" spans="1:11" ht="12.75">
      <c r="A45" s="330"/>
      <c r="B45" s="330"/>
      <c r="C45" s="330"/>
      <c r="D45" s="330" t="s">
        <v>298</v>
      </c>
      <c r="E45" s="330"/>
      <c r="F45" s="330"/>
      <c r="G45" s="330"/>
      <c r="H45" s="330"/>
      <c r="I45" s="330"/>
      <c r="J45" s="330"/>
      <c r="K45" s="330"/>
    </row>
    <row r="46" spans="1:11" ht="12.75">
      <c r="A46" s="330"/>
      <c r="B46" s="330"/>
      <c r="C46" s="330"/>
      <c r="D46" s="330" t="s">
        <v>299</v>
      </c>
      <c r="E46" s="330"/>
      <c r="F46" s="330"/>
      <c r="G46" s="330"/>
      <c r="H46" s="330"/>
      <c r="I46" s="330"/>
      <c r="J46" s="330"/>
      <c r="K46" s="330"/>
    </row>
    <row r="47" spans="1:11" ht="12.75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</row>
    <row r="48" spans="1:11" ht="12.75">
      <c r="A48" s="330"/>
      <c r="B48" s="330"/>
      <c r="C48" s="333" t="s">
        <v>624</v>
      </c>
      <c r="D48" s="330"/>
      <c r="E48" s="330"/>
      <c r="F48" s="330"/>
      <c r="G48" s="330"/>
      <c r="H48" s="330"/>
      <c r="I48" s="330"/>
      <c r="J48" s="330"/>
      <c r="K48" s="330"/>
    </row>
    <row r="49" spans="1:11" ht="12.75">
      <c r="A49" s="330"/>
      <c r="B49" s="330"/>
      <c r="C49" s="330"/>
      <c r="D49" s="330"/>
      <c r="E49" s="330"/>
      <c r="F49" s="330"/>
      <c r="G49" s="330"/>
      <c r="H49" s="330"/>
      <c r="I49" s="330"/>
      <c r="J49" s="330"/>
      <c r="K49" s="330"/>
    </row>
    <row r="50" spans="1:11" ht="12.75">
      <c r="A50" s="330"/>
      <c r="B50" s="330"/>
      <c r="C50" s="330"/>
      <c r="D50" s="330" t="s">
        <v>300</v>
      </c>
      <c r="E50" s="330"/>
      <c r="F50" s="330"/>
      <c r="G50" s="330"/>
      <c r="H50" s="330"/>
      <c r="I50" s="330"/>
      <c r="J50" s="330"/>
      <c r="K50" s="330"/>
    </row>
    <row r="51" spans="1:11" ht="12.75">
      <c r="A51" s="330"/>
      <c r="B51" s="330"/>
      <c r="C51" s="330"/>
      <c r="D51" s="330"/>
      <c r="E51" s="330"/>
      <c r="F51" s="330"/>
      <c r="G51" s="330"/>
      <c r="H51" s="330"/>
      <c r="I51" s="330"/>
      <c r="J51" s="330"/>
      <c r="K51" s="330"/>
    </row>
    <row r="52" spans="1:11" ht="12.75">
      <c r="A52" s="330"/>
      <c r="B52" s="330"/>
      <c r="C52" s="333" t="s">
        <v>625</v>
      </c>
      <c r="D52" s="330"/>
      <c r="E52" s="330"/>
      <c r="F52" s="330"/>
      <c r="G52" s="330"/>
      <c r="H52" s="330"/>
      <c r="I52" s="330"/>
      <c r="J52" s="330"/>
      <c r="K52" s="330"/>
    </row>
    <row r="53" spans="1:11" ht="12.75">
      <c r="A53" s="330"/>
      <c r="B53" s="330"/>
      <c r="C53" s="330"/>
      <c r="D53" s="330"/>
      <c r="E53" s="330"/>
      <c r="F53" s="330"/>
      <c r="G53" s="330"/>
      <c r="H53" s="330"/>
      <c r="I53" s="330"/>
      <c r="J53" s="330"/>
      <c r="K53" s="330"/>
    </row>
    <row r="54" spans="1:11" ht="12.75">
      <c r="A54" s="330"/>
      <c r="B54" s="330"/>
      <c r="C54" s="330"/>
      <c r="D54" s="330" t="s">
        <v>1084</v>
      </c>
      <c r="E54" s="330"/>
      <c r="F54" s="330"/>
      <c r="G54" s="330"/>
      <c r="H54" s="330"/>
      <c r="I54" s="330"/>
      <c r="J54" s="330"/>
      <c r="K54" s="330"/>
    </row>
    <row r="55" spans="1:11" ht="12.75">
      <c r="A55" s="330"/>
      <c r="B55" s="330"/>
      <c r="C55" s="330"/>
      <c r="D55" s="330"/>
      <c r="E55" s="330"/>
      <c r="F55" s="330"/>
      <c r="G55" s="330"/>
      <c r="H55" s="330"/>
      <c r="I55" s="330"/>
      <c r="J55" s="330"/>
      <c r="K55" s="330"/>
    </row>
    <row r="56" spans="1:11" ht="12.75">
      <c r="A56" s="330"/>
      <c r="B56" s="330"/>
      <c r="C56" s="333" t="s">
        <v>626</v>
      </c>
      <c r="D56" s="330"/>
      <c r="E56" s="330"/>
      <c r="F56" s="330"/>
      <c r="G56" s="330"/>
      <c r="H56" s="330"/>
      <c r="I56" s="330"/>
      <c r="J56" s="330"/>
      <c r="K56" s="330"/>
    </row>
    <row r="57" spans="1:11" ht="12.75">
      <c r="A57" s="330"/>
      <c r="B57" s="330"/>
      <c r="C57" s="330"/>
      <c r="D57" s="330"/>
      <c r="E57" s="330"/>
      <c r="F57" s="330"/>
      <c r="G57" s="330"/>
      <c r="H57" s="330"/>
      <c r="I57" s="330"/>
      <c r="J57" s="330"/>
      <c r="K57" s="330"/>
    </row>
    <row r="58" spans="1:11" ht="12.75">
      <c r="A58" s="330"/>
      <c r="B58" s="330"/>
      <c r="C58" s="330"/>
      <c r="D58" s="330" t="s">
        <v>301</v>
      </c>
      <c r="E58" s="330"/>
      <c r="F58" s="330"/>
      <c r="G58" s="330"/>
      <c r="H58" s="330"/>
      <c r="I58" s="330"/>
      <c r="J58" s="330"/>
      <c r="K58" s="330"/>
    </row>
    <row r="59" spans="1:11" ht="12.75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</row>
    <row r="60" spans="1:11" ht="12.75">
      <c r="A60" s="330"/>
      <c r="B60" s="330"/>
      <c r="C60" s="333" t="s">
        <v>1085</v>
      </c>
      <c r="D60" s="330"/>
      <c r="E60" s="330"/>
      <c r="F60" s="330"/>
      <c r="G60" s="330"/>
      <c r="H60" s="330"/>
      <c r="I60" s="330"/>
      <c r="J60" s="330"/>
      <c r="K60" s="330"/>
    </row>
    <row r="61" spans="1:11" ht="12.75">
      <c r="A61" s="330"/>
      <c r="B61" s="330"/>
      <c r="C61" s="330"/>
      <c r="D61" s="330"/>
      <c r="E61" s="330"/>
      <c r="F61" s="330"/>
      <c r="G61" s="330"/>
      <c r="H61" s="330"/>
      <c r="I61" s="330"/>
      <c r="J61" s="330"/>
      <c r="K61" s="330"/>
    </row>
    <row r="62" spans="1:11" ht="12.75">
      <c r="A62" s="330"/>
      <c r="B62" s="330"/>
      <c r="C62" s="330"/>
      <c r="D62" s="330" t="s">
        <v>302</v>
      </c>
      <c r="E62" s="330"/>
      <c r="F62" s="330"/>
      <c r="G62" s="330"/>
      <c r="H62" s="330"/>
      <c r="I62" s="330"/>
      <c r="J62" s="330"/>
      <c r="K62" s="330"/>
    </row>
    <row r="63" spans="1:11" ht="12.75">
      <c r="A63" s="330"/>
      <c r="B63" s="330"/>
      <c r="C63" s="330"/>
      <c r="D63" s="330" t="s">
        <v>303</v>
      </c>
      <c r="E63" s="330"/>
      <c r="F63" s="330"/>
      <c r="G63" s="330"/>
      <c r="H63" s="330"/>
      <c r="I63" s="330"/>
      <c r="J63" s="330"/>
      <c r="K63" s="330"/>
    </row>
    <row r="64" spans="1:11" ht="12.75">
      <c r="A64" s="330"/>
      <c r="B64" s="330"/>
      <c r="C64" s="330"/>
      <c r="D64" s="330" t="s">
        <v>304</v>
      </c>
      <c r="E64" s="330"/>
      <c r="F64" s="330"/>
      <c r="G64" s="330"/>
      <c r="H64" s="330"/>
      <c r="I64" s="330"/>
      <c r="J64" s="330"/>
      <c r="K64" s="330"/>
    </row>
    <row r="65" spans="1:11" ht="12.75">
      <c r="A65" s="330"/>
      <c r="B65" s="330"/>
      <c r="C65" s="330"/>
      <c r="D65" s="330"/>
      <c r="E65" s="330"/>
      <c r="F65" s="330"/>
      <c r="G65" s="330"/>
      <c r="H65" s="330"/>
      <c r="I65" s="330"/>
      <c r="J65" s="330"/>
      <c r="K65" s="330"/>
    </row>
    <row r="66" spans="1:11" ht="15">
      <c r="A66" s="327" t="s">
        <v>400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</row>
    <row r="67" spans="1:11" ht="12.75">
      <c r="A67" s="330"/>
      <c r="B67" s="330"/>
      <c r="C67" s="330"/>
      <c r="D67" s="330"/>
      <c r="E67" s="330"/>
      <c r="F67" s="330"/>
      <c r="G67" s="330"/>
      <c r="H67" s="330"/>
      <c r="I67" s="330"/>
      <c r="J67" s="330"/>
      <c r="K67" s="330"/>
    </row>
    <row r="68" spans="1:11" ht="12.75">
      <c r="A68" s="330"/>
      <c r="B68" s="330"/>
      <c r="C68" s="330"/>
      <c r="D68" s="330" t="s">
        <v>401</v>
      </c>
      <c r="E68" s="330"/>
      <c r="F68" s="330"/>
      <c r="G68" s="330"/>
      <c r="H68" s="330"/>
      <c r="I68" s="330"/>
      <c r="J68" s="330"/>
      <c r="K68" s="330"/>
    </row>
    <row r="69" spans="1:11" ht="12.75">
      <c r="A69" s="330"/>
      <c r="B69" s="330"/>
      <c r="C69" s="330"/>
      <c r="D69" s="330" t="s">
        <v>402</v>
      </c>
      <c r="E69" s="330"/>
      <c r="F69" s="330"/>
      <c r="G69" s="330"/>
      <c r="H69" s="330"/>
      <c r="I69" s="330"/>
      <c r="J69" s="330"/>
      <c r="K69" s="330"/>
    </row>
    <row r="70" spans="1:11" ht="12.75">
      <c r="A70" s="330"/>
      <c r="B70" s="330"/>
      <c r="C70" s="330"/>
      <c r="D70" s="330" t="s">
        <v>403</v>
      </c>
      <c r="E70" s="330"/>
      <c r="F70" s="330"/>
      <c r="G70" s="330"/>
      <c r="H70" s="330"/>
      <c r="I70" s="330"/>
      <c r="J70" s="330"/>
      <c r="K70" s="330"/>
    </row>
    <row r="71" spans="1:11" ht="12.75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</row>
    <row r="72" spans="1:11" ht="15">
      <c r="A72" s="327" t="s">
        <v>1086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</row>
    <row r="73" spans="1:11" ht="12.75">
      <c r="A73" s="330"/>
      <c r="B73" s="330"/>
      <c r="C73" s="330"/>
      <c r="D73" s="330" t="s">
        <v>1087</v>
      </c>
      <c r="E73" s="330"/>
      <c r="F73" s="330"/>
      <c r="G73" s="330"/>
      <c r="H73" s="330"/>
      <c r="I73" s="330"/>
      <c r="J73" s="330"/>
      <c r="K73" s="330"/>
    </row>
    <row r="74" spans="1:11" ht="12.75">
      <c r="A74" s="330"/>
      <c r="B74" s="330"/>
      <c r="C74" s="330"/>
      <c r="D74" s="330" t="s">
        <v>1088</v>
      </c>
      <c r="E74" s="330"/>
      <c r="F74" s="330"/>
      <c r="G74" s="330"/>
      <c r="H74" s="330"/>
      <c r="I74" s="330"/>
      <c r="J74" s="330"/>
      <c r="K74" s="330"/>
    </row>
    <row r="75" spans="1:11" ht="12.75">
      <c r="A75" s="330"/>
      <c r="B75" s="330"/>
      <c r="C75" s="330"/>
      <c r="D75" s="330" t="s">
        <v>1089</v>
      </c>
      <c r="E75" s="330"/>
      <c r="F75" s="330"/>
      <c r="G75" s="330"/>
      <c r="H75" s="330"/>
      <c r="I75" s="330"/>
      <c r="J75" s="330"/>
      <c r="K75" s="330"/>
    </row>
    <row r="76" spans="1:11" ht="12.75">
      <c r="A76" s="330"/>
      <c r="B76" s="330"/>
      <c r="C76" s="330"/>
      <c r="D76" s="330"/>
      <c r="E76" s="330"/>
      <c r="F76" s="330"/>
      <c r="G76" s="330"/>
      <c r="H76" s="330"/>
      <c r="I76" s="330"/>
      <c r="J76" s="330"/>
      <c r="K76" s="330"/>
    </row>
    <row r="77" spans="1:11" ht="12.75">
      <c r="A77" s="325"/>
      <c r="B77" s="325"/>
      <c r="C77" s="325"/>
      <c r="D77" s="325"/>
      <c r="E77" s="325"/>
      <c r="F77" s="325"/>
      <c r="G77" s="325"/>
      <c r="H77" s="325"/>
      <c r="I77" s="325"/>
      <c r="J77" s="325"/>
      <c r="K77" s="325"/>
    </row>
    <row r="78" spans="1:11" ht="12.75">
      <c r="A78" s="325"/>
      <c r="B78" s="325"/>
      <c r="C78" s="325"/>
      <c r="D78" s="325"/>
      <c r="E78" s="325"/>
      <c r="F78" s="325"/>
      <c r="G78" s="325"/>
      <c r="H78" s="325"/>
      <c r="I78" s="325"/>
      <c r="J78" s="325"/>
      <c r="K78" s="325"/>
    </row>
    <row r="79" spans="1:11" ht="12.75">
      <c r="A79" s="325"/>
      <c r="B79" s="325"/>
      <c r="C79" s="325"/>
      <c r="D79" s="325"/>
      <c r="E79" s="325"/>
      <c r="F79" s="325"/>
      <c r="G79" s="325"/>
      <c r="H79" s="325"/>
      <c r="I79" s="325"/>
      <c r="J79" s="325"/>
      <c r="K79" s="325"/>
    </row>
  </sheetData>
  <sheetProtection sheet="1" objects="1" scenarios="1"/>
  <printOptions/>
  <pageMargins left="0.7480314960629921" right="0.15748031496062992" top="1.1023622047244095" bottom="0.1968503937007874" header="0.5118110236220472" footer="0.5118110236220472"/>
  <pageSetup fitToHeight="1" fitToWidth="1" horizontalDpi="600" verticalDpi="600" orientation="portrait" paperSize="9" scale="74" r:id="rId1"/>
  <headerFooter alignWithMargins="0">
    <oddHeader>&amp;LFINANSINSPEKTIONEN&amp;CMANUAL
12.8.2010&amp;R
&amp;P (&amp;N)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"/>
  <dimension ref="A1:B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2.140625" style="0" bestFit="1" customWidth="1"/>
  </cols>
  <sheetData>
    <row r="1" spans="1:2" ht="12.75">
      <c r="A1" t="s">
        <v>990</v>
      </c>
      <c r="B1" s="18" t="s">
        <v>269</v>
      </c>
    </row>
    <row r="2" ht="12.75">
      <c r="B2" s="337" t="s">
        <v>1635</v>
      </c>
    </row>
    <row r="4" spans="1:2" ht="12.75">
      <c r="A4" t="s">
        <v>647</v>
      </c>
      <c r="B4" s="85" t="s">
        <v>540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"/>
  <dimension ref="A1:H289"/>
  <sheetViews>
    <sheetView showGridLines="0" zoomScale="115" zoomScaleNormal="115" zoomScalePageLayoutView="0" workbookViewId="0" topLeftCell="A210">
      <selection activeCell="A257" sqref="A257"/>
    </sheetView>
  </sheetViews>
  <sheetFormatPr defaultColWidth="9.140625" defaultRowHeight="12.75"/>
  <cols>
    <col min="1" max="1" width="53.8515625" style="2" customWidth="1"/>
    <col min="2" max="2" width="56.7109375" style="0" customWidth="1"/>
    <col min="3" max="3" width="34.00390625" style="0" customWidth="1"/>
    <col min="4" max="4" width="46.8515625" style="0" customWidth="1"/>
    <col min="7" max="7" width="14.421875" style="0" customWidth="1"/>
  </cols>
  <sheetData>
    <row r="1" spans="1:7" s="1" customFormat="1" ht="12.75">
      <c r="A1" s="93" t="s">
        <v>722</v>
      </c>
      <c r="B1" s="93" t="s">
        <v>1409</v>
      </c>
      <c r="C1" s="93" t="s">
        <v>1410</v>
      </c>
      <c r="D1" s="93"/>
      <c r="E1"/>
      <c r="F1"/>
      <c r="G1" s="2"/>
    </row>
    <row r="2" spans="1:8" ht="12.75">
      <c r="A2" s="94" t="s">
        <v>523</v>
      </c>
      <c r="B2" s="94" t="s">
        <v>729</v>
      </c>
      <c r="C2" s="94" t="s">
        <v>730</v>
      </c>
      <c r="D2" s="94"/>
      <c r="G2" s="2"/>
      <c r="H2" s="1"/>
    </row>
    <row r="3" spans="1:8" ht="13.5" customHeight="1">
      <c r="A3" s="94" t="s">
        <v>714</v>
      </c>
      <c r="B3" s="94" t="s">
        <v>1042</v>
      </c>
      <c r="C3" s="94" t="s">
        <v>1043</v>
      </c>
      <c r="D3" s="94"/>
      <c r="G3" s="2"/>
      <c r="H3" s="1"/>
    </row>
    <row r="4" spans="1:8" ht="12.75">
      <c r="A4" s="94" t="s">
        <v>715</v>
      </c>
      <c r="B4" s="94" t="s">
        <v>715</v>
      </c>
      <c r="C4" s="94" t="s">
        <v>715</v>
      </c>
      <c r="D4" s="94"/>
      <c r="G4" s="2"/>
      <c r="H4" s="1"/>
    </row>
    <row r="5" spans="1:8" ht="12.75">
      <c r="A5" s="94" t="s">
        <v>716</v>
      </c>
      <c r="B5" s="94" t="s">
        <v>1044</v>
      </c>
      <c r="C5" s="94" t="s">
        <v>1045</v>
      </c>
      <c r="D5" s="94"/>
      <c r="G5" s="2"/>
      <c r="H5" s="1"/>
    </row>
    <row r="6" spans="1:8" ht="12.75">
      <c r="A6" s="94" t="s">
        <v>1027</v>
      </c>
      <c r="B6" s="94" t="s">
        <v>1046</v>
      </c>
      <c r="C6" s="94" t="s">
        <v>1047</v>
      </c>
      <c r="D6" s="94"/>
      <c r="G6" s="2"/>
      <c r="H6" s="1"/>
    </row>
    <row r="7" spans="1:8" ht="12.75">
      <c r="A7" s="94" t="s">
        <v>717</v>
      </c>
      <c r="B7" s="94" t="s">
        <v>1048</v>
      </c>
      <c r="C7" s="94" t="s">
        <v>1049</v>
      </c>
      <c r="D7" s="94"/>
      <c r="G7" s="2"/>
      <c r="H7" s="1"/>
    </row>
    <row r="8" spans="1:8" ht="12.75">
      <c r="A8" s="94" t="s">
        <v>718</v>
      </c>
      <c r="B8" s="94" t="s">
        <v>1050</v>
      </c>
      <c r="C8" s="94" t="s">
        <v>1051</v>
      </c>
      <c r="D8" s="94"/>
      <c r="G8" s="2"/>
      <c r="H8" s="1"/>
    </row>
    <row r="9" spans="1:8" ht="12.75">
      <c r="A9" s="94" t="s">
        <v>719</v>
      </c>
      <c r="B9" s="94" t="s">
        <v>1052</v>
      </c>
      <c r="C9" s="94" t="s">
        <v>685</v>
      </c>
      <c r="D9" s="94"/>
      <c r="G9" s="2"/>
      <c r="H9" s="1"/>
    </row>
    <row r="10" spans="1:8" ht="12.75">
      <c r="A10" s="94" t="s">
        <v>720</v>
      </c>
      <c r="B10" s="94" t="s">
        <v>1053</v>
      </c>
      <c r="C10" s="94" t="s">
        <v>1054</v>
      </c>
      <c r="D10" s="94"/>
      <c r="G10" s="2"/>
      <c r="H10" s="1"/>
    </row>
    <row r="11" spans="1:8" ht="12.75">
      <c r="A11" s="94" t="s">
        <v>1028</v>
      </c>
      <c r="B11" s="94" t="s">
        <v>1055</v>
      </c>
      <c r="C11" s="94" t="s">
        <v>1056</v>
      </c>
      <c r="D11" s="94"/>
      <c r="G11" s="2"/>
      <c r="H11" s="1"/>
    </row>
    <row r="12" spans="1:8" ht="12.75">
      <c r="A12" s="94" t="s">
        <v>1029</v>
      </c>
      <c r="B12" s="94" t="s">
        <v>1057</v>
      </c>
      <c r="C12" s="94" t="s">
        <v>1058</v>
      </c>
      <c r="D12" s="94"/>
      <c r="G12" s="2"/>
      <c r="H12" s="1"/>
    </row>
    <row r="13" spans="1:8" ht="12.75">
      <c r="A13" s="94" t="s">
        <v>721</v>
      </c>
      <c r="B13" s="94" t="s">
        <v>721</v>
      </c>
      <c r="C13" s="94" t="s">
        <v>721</v>
      </c>
      <c r="D13" s="94"/>
      <c r="G13" s="2"/>
      <c r="H13" s="1"/>
    </row>
    <row r="14" spans="1:8" ht="12.75">
      <c r="A14" s="94" t="s">
        <v>695</v>
      </c>
      <c r="B14" s="94" t="s">
        <v>1059</v>
      </c>
      <c r="C14" s="94" t="s">
        <v>1060</v>
      </c>
      <c r="D14" s="94"/>
      <c r="G14" s="2"/>
      <c r="H14" s="1"/>
    </row>
    <row r="15" spans="1:8" ht="12.75">
      <c r="A15" s="94" t="s">
        <v>1030</v>
      </c>
      <c r="B15" s="94" t="s">
        <v>1061</v>
      </c>
      <c r="C15" s="94" t="s">
        <v>1062</v>
      </c>
      <c r="D15" s="94"/>
      <c r="G15" s="2"/>
      <c r="H15" s="1"/>
    </row>
    <row r="16" spans="1:8" ht="12.75">
      <c r="A16" s="94" t="s">
        <v>1031</v>
      </c>
      <c r="B16" s="94" t="s">
        <v>1063</v>
      </c>
      <c r="C16" s="94" t="s">
        <v>1064</v>
      </c>
      <c r="D16" s="94"/>
      <c r="G16" s="2"/>
      <c r="H16" s="1"/>
    </row>
    <row r="17" spans="1:8" ht="12.75">
      <c r="A17" s="94" t="s">
        <v>1032</v>
      </c>
      <c r="B17" s="94" t="s">
        <v>1065</v>
      </c>
      <c r="C17" s="94" t="s">
        <v>1066</v>
      </c>
      <c r="D17" s="94"/>
      <c r="G17" s="2"/>
      <c r="H17" s="1"/>
    </row>
    <row r="18" spans="1:8" ht="12.75">
      <c r="A18" s="94" t="s">
        <v>1033</v>
      </c>
      <c r="B18" s="94" t="s">
        <v>1067</v>
      </c>
      <c r="C18" s="94" t="s">
        <v>1068</v>
      </c>
      <c r="D18" s="94"/>
      <c r="G18" s="2"/>
      <c r="H18" s="1"/>
    </row>
    <row r="19" spans="1:8" ht="12.75">
      <c r="A19" s="94" t="s">
        <v>999</v>
      </c>
      <c r="B19" s="94" t="s">
        <v>1069</v>
      </c>
      <c r="C19" s="94" t="s">
        <v>1070</v>
      </c>
      <c r="D19" s="94"/>
      <c r="G19" s="2"/>
      <c r="H19" s="1"/>
    </row>
    <row r="20" spans="1:8" ht="12.75">
      <c r="A20" s="94" t="s">
        <v>1267</v>
      </c>
      <c r="B20" s="94" t="s">
        <v>1268</v>
      </c>
      <c r="C20" s="94" t="s">
        <v>1266</v>
      </c>
      <c r="D20" s="94"/>
      <c r="G20" s="2"/>
      <c r="H20" s="1"/>
    </row>
    <row r="21" spans="1:8" ht="12.75">
      <c r="A21" s="94" t="s">
        <v>699</v>
      </c>
      <c r="B21" s="94" t="s">
        <v>398</v>
      </c>
      <c r="C21" s="94" t="s">
        <v>519</v>
      </c>
      <c r="D21" s="94"/>
      <c r="G21" s="2"/>
      <c r="H21" s="1"/>
    </row>
    <row r="22" spans="1:8" ht="12.75">
      <c r="A22" s="94" t="s">
        <v>707</v>
      </c>
      <c r="B22" s="94" t="s">
        <v>1072</v>
      </c>
      <c r="C22" s="94" t="s">
        <v>1073</v>
      </c>
      <c r="D22" s="94"/>
      <c r="G22" s="2"/>
      <c r="H22" s="1"/>
    </row>
    <row r="23" spans="1:8" ht="12.75">
      <c r="A23" s="94" t="s">
        <v>1034</v>
      </c>
      <c r="B23" s="94" t="s">
        <v>1034</v>
      </c>
      <c r="C23" s="94" t="s">
        <v>1034</v>
      </c>
      <c r="D23" s="94"/>
      <c r="G23" s="2"/>
      <c r="H23" s="1"/>
    </row>
    <row r="24" spans="1:8" ht="12.75">
      <c r="A24" s="94" t="s">
        <v>323</v>
      </c>
      <c r="B24" s="94" t="s">
        <v>1074</v>
      </c>
      <c r="C24" s="94" t="s">
        <v>1075</v>
      </c>
      <c r="D24" s="94"/>
      <c r="G24" s="2"/>
      <c r="H24" s="1"/>
    </row>
    <row r="25" spans="1:8" ht="12.75">
      <c r="A25" s="94" t="s">
        <v>181</v>
      </c>
      <c r="B25" s="94" t="s">
        <v>183</v>
      </c>
      <c r="C25" s="94" t="s">
        <v>1076</v>
      </c>
      <c r="D25" s="94"/>
      <c r="G25" s="2"/>
      <c r="H25" s="1"/>
    </row>
    <row r="26" spans="1:8" ht="12.75">
      <c r="A26" s="94" t="s">
        <v>708</v>
      </c>
      <c r="B26" s="94" t="s">
        <v>688</v>
      </c>
      <c r="C26" s="94" t="s">
        <v>1077</v>
      </c>
      <c r="D26" s="94"/>
      <c r="G26" s="2"/>
      <c r="H26" s="1"/>
    </row>
    <row r="27" spans="1:8" ht="12.75">
      <c r="A27" s="94" t="s">
        <v>305</v>
      </c>
      <c r="B27" s="94" t="s">
        <v>175</v>
      </c>
      <c r="C27" s="94" t="s">
        <v>184</v>
      </c>
      <c r="D27" s="94"/>
      <c r="G27" s="2"/>
      <c r="H27" s="1"/>
    </row>
    <row r="28" spans="1:8" ht="12.75">
      <c r="A28" s="94" t="s">
        <v>706</v>
      </c>
      <c r="B28" s="94" t="s">
        <v>686</v>
      </c>
      <c r="C28" s="94" t="s">
        <v>1078</v>
      </c>
      <c r="D28" s="94"/>
      <c r="G28" s="2"/>
      <c r="H28" s="1"/>
    </row>
    <row r="29" spans="1:8" ht="12.75">
      <c r="A29" s="94" t="s">
        <v>709</v>
      </c>
      <c r="B29" s="94" t="s">
        <v>1079</v>
      </c>
      <c r="C29" s="94" t="s">
        <v>687</v>
      </c>
      <c r="D29" s="94"/>
      <c r="G29" s="2"/>
      <c r="H29" s="1"/>
    </row>
    <row r="30" spans="1:8" ht="12.75">
      <c r="A30" s="94" t="s">
        <v>1035</v>
      </c>
      <c r="B30" s="94" t="s">
        <v>1080</v>
      </c>
      <c r="C30" s="94" t="s">
        <v>1080</v>
      </c>
      <c r="D30" s="94"/>
      <c r="G30" s="2"/>
      <c r="H30" s="1"/>
    </row>
    <row r="31" spans="1:8" ht="12.75">
      <c r="A31" s="94" t="s">
        <v>1401</v>
      </c>
      <c r="B31" s="94" t="s">
        <v>1401</v>
      </c>
      <c r="C31" s="94" t="s">
        <v>1401</v>
      </c>
      <c r="D31" s="94"/>
      <c r="G31" s="2"/>
      <c r="H31" s="1"/>
    </row>
    <row r="32" spans="1:8" ht="12.75">
      <c r="A32" s="94" t="s">
        <v>1270</v>
      </c>
      <c r="B32" s="94" t="s">
        <v>399</v>
      </c>
      <c r="C32" s="94" t="s">
        <v>1071</v>
      </c>
      <c r="D32" s="94"/>
      <c r="G32" s="2"/>
      <c r="H32" s="1"/>
    </row>
    <row r="33" spans="1:8" ht="12.75">
      <c r="A33" s="207" t="s">
        <v>1271</v>
      </c>
      <c r="B33" s="207" t="s">
        <v>1411</v>
      </c>
      <c r="C33" s="207" t="s">
        <v>1412</v>
      </c>
      <c r="D33" s="94"/>
      <c r="G33" s="2"/>
      <c r="H33" s="1"/>
    </row>
    <row r="34" spans="1:8" ht="12.75">
      <c r="A34" s="207" t="s">
        <v>1097</v>
      </c>
      <c r="B34" s="207" t="s">
        <v>1413</v>
      </c>
      <c r="C34" s="207" t="s">
        <v>1414</v>
      </c>
      <c r="D34" s="94"/>
      <c r="G34" s="2"/>
      <c r="H34" s="1"/>
    </row>
    <row r="35" spans="1:7" ht="12.75">
      <c r="A35" s="207" t="s">
        <v>1272</v>
      </c>
      <c r="B35" s="207" t="s">
        <v>1415</v>
      </c>
      <c r="C35" s="207" t="s">
        <v>1416</v>
      </c>
      <c r="D35" s="94"/>
      <c r="G35" s="2"/>
    </row>
    <row r="36" spans="1:7" ht="12.75">
      <c r="A36" s="94" t="s">
        <v>698</v>
      </c>
      <c r="B36" s="94" t="s">
        <v>397</v>
      </c>
      <c r="C36" s="94" t="s">
        <v>518</v>
      </c>
      <c r="D36" s="94"/>
      <c r="G36" s="2"/>
    </row>
    <row r="37" spans="1:7" ht="12.75">
      <c r="A37" s="95" t="s">
        <v>1634</v>
      </c>
      <c r="B37" s="95" t="s">
        <v>1634</v>
      </c>
      <c r="C37" s="95" t="s">
        <v>1634</v>
      </c>
      <c r="D37" s="95"/>
      <c r="G37" s="2"/>
    </row>
    <row r="38" spans="1:7" ht="12.75">
      <c r="A38" s="95" t="s">
        <v>1269</v>
      </c>
      <c r="B38" s="95" t="s">
        <v>1417</v>
      </c>
      <c r="C38" s="94" t="s">
        <v>1418</v>
      </c>
      <c r="D38" s="94"/>
      <c r="G38" s="2"/>
    </row>
    <row r="39" spans="1:7" ht="12.75">
      <c r="A39" s="94" t="s">
        <v>705</v>
      </c>
      <c r="B39" s="94" t="s">
        <v>182</v>
      </c>
      <c r="C39" s="94" t="s">
        <v>395</v>
      </c>
      <c r="D39" s="94"/>
      <c r="G39" s="2"/>
    </row>
    <row r="40" spans="1:7" ht="12.75">
      <c r="A40" s="94" t="s">
        <v>4277</v>
      </c>
      <c r="B40" s="95" t="s">
        <v>4278</v>
      </c>
      <c r="C40" s="95" t="s">
        <v>4279</v>
      </c>
      <c r="D40" s="95"/>
      <c r="G40" s="2"/>
    </row>
    <row r="41" spans="1:7" ht="12.75">
      <c r="A41" s="94" t="s">
        <v>129</v>
      </c>
      <c r="B41" s="94" t="s">
        <v>525</v>
      </c>
      <c r="C41" s="94" t="s">
        <v>306</v>
      </c>
      <c r="D41" s="94"/>
      <c r="G41" s="2"/>
    </row>
    <row r="42" spans="1:7" ht="12.75">
      <c r="A42" s="94" t="s">
        <v>130</v>
      </c>
      <c r="B42" s="94" t="s">
        <v>307</v>
      </c>
      <c r="C42" s="94" t="s">
        <v>308</v>
      </c>
      <c r="D42" s="94"/>
      <c r="G42" s="2"/>
    </row>
    <row r="43" spans="1:7" ht="12.75">
      <c r="A43" s="94" t="s">
        <v>723</v>
      </c>
      <c r="B43" s="94" t="s">
        <v>178</v>
      </c>
      <c r="C43" s="94" t="s">
        <v>179</v>
      </c>
      <c r="D43" s="94"/>
      <c r="G43" s="2"/>
    </row>
    <row r="44" spans="1:7" ht="12.75">
      <c r="A44" s="94" t="s">
        <v>1397</v>
      </c>
      <c r="B44" s="94" t="s">
        <v>176</v>
      </c>
      <c r="C44" s="94" t="s">
        <v>177</v>
      </c>
      <c r="D44" s="94"/>
      <c r="G44" s="2"/>
    </row>
    <row r="45" spans="1:7" ht="12.75">
      <c r="A45" s="94" t="s">
        <v>131</v>
      </c>
      <c r="B45" s="94" t="s">
        <v>309</v>
      </c>
      <c r="C45" s="94" t="s">
        <v>310</v>
      </c>
      <c r="D45" s="94"/>
      <c r="G45" s="2"/>
    </row>
    <row r="46" spans="1:7" ht="12.75">
      <c r="A46" s="94" t="s">
        <v>133</v>
      </c>
      <c r="B46" s="94" t="s">
        <v>311</v>
      </c>
      <c r="C46" s="94" t="s">
        <v>312</v>
      </c>
      <c r="D46" s="94"/>
      <c r="G46" s="2"/>
    </row>
    <row r="47" spans="1:7" ht="12.75">
      <c r="A47" s="95" t="s">
        <v>1635</v>
      </c>
      <c r="B47" s="95" t="s">
        <v>1635</v>
      </c>
      <c r="C47" s="95" t="s">
        <v>1635</v>
      </c>
      <c r="D47" s="95"/>
      <c r="G47" s="2"/>
    </row>
    <row r="48" spans="1:7" ht="12.75">
      <c r="A48" s="95" t="s">
        <v>4280</v>
      </c>
      <c r="B48" s="95" t="s">
        <v>4281</v>
      </c>
      <c r="C48" s="95" t="s">
        <v>4282</v>
      </c>
      <c r="D48" s="95"/>
      <c r="G48" s="2"/>
    </row>
    <row r="49" spans="1:7" ht="12.75">
      <c r="A49" s="94" t="s">
        <v>134</v>
      </c>
      <c r="B49" s="94" t="s">
        <v>349</v>
      </c>
      <c r="C49" s="94" t="s">
        <v>313</v>
      </c>
      <c r="D49" s="94"/>
      <c r="G49" s="2"/>
    </row>
    <row r="50" spans="1:7" ht="12.75">
      <c r="A50" s="94" t="s">
        <v>135</v>
      </c>
      <c r="B50" s="94" t="s">
        <v>314</v>
      </c>
      <c r="C50" s="94" t="s">
        <v>315</v>
      </c>
      <c r="D50" s="94"/>
      <c r="G50" s="2"/>
    </row>
    <row r="51" spans="1:4" ht="12.75">
      <c r="A51" s="94" t="s">
        <v>37</v>
      </c>
      <c r="B51" s="95" t="s">
        <v>828</v>
      </c>
      <c r="C51" s="94" t="s">
        <v>1419</v>
      </c>
      <c r="D51" s="94"/>
    </row>
    <row r="52" spans="1:4" ht="12.75">
      <c r="A52" s="94" t="s">
        <v>1326</v>
      </c>
      <c r="B52" s="94" t="s">
        <v>1420</v>
      </c>
      <c r="C52" s="94" t="s">
        <v>1421</v>
      </c>
      <c r="D52" s="94"/>
    </row>
    <row r="53" spans="1:4" ht="12.75">
      <c r="A53" s="94" t="s">
        <v>1327</v>
      </c>
      <c r="B53" s="94" t="s">
        <v>1422</v>
      </c>
      <c r="C53" s="94" t="s">
        <v>1423</v>
      </c>
      <c r="D53" s="94"/>
    </row>
    <row r="54" spans="1:4" ht="12.75">
      <c r="A54" s="94" t="s">
        <v>1328</v>
      </c>
      <c r="B54" s="94" t="s">
        <v>1424</v>
      </c>
      <c r="C54" s="94" t="s">
        <v>1425</v>
      </c>
      <c r="D54" s="94"/>
    </row>
    <row r="55" spans="1:4" ht="12.75">
      <c r="A55" s="94" t="s">
        <v>1329</v>
      </c>
      <c r="B55" s="94" t="s">
        <v>1426</v>
      </c>
      <c r="C55" s="94" t="s">
        <v>1427</v>
      </c>
      <c r="D55" s="94"/>
    </row>
    <row r="56" spans="1:4" ht="12.75">
      <c r="A56" s="94" t="s">
        <v>1330</v>
      </c>
      <c r="B56" s="94" t="s">
        <v>1428</v>
      </c>
      <c r="C56" s="94" t="s">
        <v>1429</v>
      </c>
      <c r="D56" s="94"/>
    </row>
    <row r="57" spans="1:4" ht="12.75">
      <c r="A57" s="94" t="s">
        <v>1331</v>
      </c>
      <c r="B57" s="94" t="s">
        <v>1430</v>
      </c>
      <c r="C57" s="94" t="s">
        <v>1431</v>
      </c>
      <c r="D57" s="94"/>
    </row>
    <row r="58" spans="1:4" ht="12.75">
      <c r="A58" s="94" t="s">
        <v>1332</v>
      </c>
      <c r="B58" s="94" t="s">
        <v>1432</v>
      </c>
      <c r="C58" s="94" t="s">
        <v>1433</v>
      </c>
      <c r="D58" s="94"/>
    </row>
    <row r="59" spans="1:4" ht="12.75">
      <c r="A59" s="94" t="s">
        <v>1333</v>
      </c>
      <c r="B59" s="94" t="s">
        <v>1434</v>
      </c>
      <c r="C59" s="94" t="s">
        <v>1435</v>
      </c>
      <c r="D59" s="94"/>
    </row>
    <row r="60" spans="1:4" ht="12.75">
      <c r="A60" s="94" t="s">
        <v>1334</v>
      </c>
      <c r="B60" s="94" t="s">
        <v>1436</v>
      </c>
      <c r="C60" s="94" t="s">
        <v>1437</v>
      </c>
      <c r="D60" s="94"/>
    </row>
    <row r="61" spans="1:4" ht="12.75">
      <c r="A61" s="94" t="s">
        <v>1335</v>
      </c>
      <c r="B61" s="94" t="s">
        <v>1438</v>
      </c>
      <c r="C61" s="94" t="s">
        <v>1439</v>
      </c>
      <c r="D61" s="94"/>
    </row>
    <row r="62" spans="1:4" ht="12.75">
      <c r="A62" s="94" t="s">
        <v>1336</v>
      </c>
      <c r="B62" s="94" t="s">
        <v>1440</v>
      </c>
      <c r="C62" s="94" t="s">
        <v>1441</v>
      </c>
      <c r="D62" s="94"/>
    </row>
    <row r="63" spans="1:4" ht="12.75">
      <c r="A63" s="94" t="s">
        <v>38</v>
      </c>
      <c r="B63" s="94" t="s">
        <v>829</v>
      </c>
      <c r="C63" s="94" t="s">
        <v>1442</v>
      </c>
      <c r="D63" s="94"/>
    </row>
    <row r="64" spans="1:4" ht="12.75">
      <c r="A64" s="94" t="s">
        <v>1443</v>
      </c>
      <c r="B64" s="94" t="s">
        <v>830</v>
      </c>
      <c r="C64" s="94" t="s">
        <v>1444</v>
      </c>
      <c r="D64" s="94"/>
    </row>
    <row r="65" spans="1:4" ht="12.75">
      <c r="A65" s="94" t="s">
        <v>40</v>
      </c>
      <c r="B65" s="94" t="s">
        <v>831</v>
      </c>
      <c r="C65" s="94" t="s">
        <v>1445</v>
      </c>
      <c r="D65" s="94"/>
    </row>
    <row r="66" spans="1:4" ht="12.75">
      <c r="A66" s="94" t="s">
        <v>41</v>
      </c>
      <c r="B66" s="94" t="s">
        <v>832</v>
      </c>
      <c r="C66" s="94" t="s">
        <v>1446</v>
      </c>
      <c r="D66" s="94"/>
    </row>
    <row r="67" spans="1:4" ht="12.75">
      <c r="A67" s="94" t="s">
        <v>42</v>
      </c>
      <c r="B67" s="94" t="s">
        <v>833</v>
      </c>
      <c r="C67" s="94" t="s">
        <v>1447</v>
      </c>
      <c r="D67" s="94"/>
    </row>
    <row r="68" spans="1:4" ht="12.75">
      <c r="A68" s="94" t="s">
        <v>43</v>
      </c>
      <c r="B68" s="94" t="s">
        <v>834</v>
      </c>
      <c r="C68" s="94" t="s">
        <v>1448</v>
      </c>
      <c r="D68" s="94"/>
    </row>
    <row r="69" spans="1:4" ht="12.75">
      <c r="A69" s="94" t="s">
        <v>44</v>
      </c>
      <c r="B69" s="94" t="s">
        <v>835</v>
      </c>
      <c r="C69" s="94" t="s">
        <v>1449</v>
      </c>
      <c r="D69" s="94"/>
    </row>
    <row r="70" spans="1:4" ht="12.75">
      <c r="A70" s="94" t="s">
        <v>45</v>
      </c>
      <c r="B70" s="94" t="s">
        <v>836</v>
      </c>
      <c r="C70" s="94" t="s">
        <v>1450</v>
      </c>
      <c r="D70" s="94"/>
    </row>
    <row r="71" spans="1:4" ht="12.75">
      <c r="A71" s="94" t="s">
        <v>46</v>
      </c>
      <c r="B71" s="94" t="s">
        <v>837</v>
      </c>
      <c r="C71" s="94" t="s">
        <v>1451</v>
      </c>
      <c r="D71" s="94"/>
    </row>
    <row r="72" spans="1:4" ht="12.75">
      <c r="A72" s="219" t="s">
        <v>136</v>
      </c>
      <c r="B72" s="219" t="s">
        <v>136</v>
      </c>
      <c r="C72" s="219" t="s">
        <v>136</v>
      </c>
      <c r="D72" s="338"/>
    </row>
    <row r="73" spans="1:4" ht="12.75">
      <c r="A73" s="219" t="s">
        <v>137</v>
      </c>
      <c r="B73" s="219" t="s">
        <v>1539</v>
      </c>
      <c r="C73" s="219" t="s">
        <v>1579</v>
      </c>
      <c r="D73" s="338"/>
    </row>
    <row r="74" spans="1:4" ht="12.75">
      <c r="A74" s="219" t="s">
        <v>1278</v>
      </c>
      <c r="B74" s="219" t="s">
        <v>1540</v>
      </c>
      <c r="C74" s="219" t="s">
        <v>1580</v>
      </c>
      <c r="D74" s="338"/>
    </row>
    <row r="75" spans="1:4" ht="12.75">
      <c r="A75" s="219" t="s">
        <v>138</v>
      </c>
      <c r="B75" s="219" t="s">
        <v>1541</v>
      </c>
      <c r="C75" s="219" t="s">
        <v>1581</v>
      </c>
      <c r="D75" s="338"/>
    </row>
    <row r="76" spans="1:4" ht="12.75">
      <c r="A76" s="219" t="s">
        <v>1279</v>
      </c>
      <c r="B76" s="219" t="s">
        <v>1542</v>
      </c>
      <c r="C76" s="219" t="s">
        <v>1582</v>
      </c>
      <c r="D76" s="338"/>
    </row>
    <row r="77" spans="1:4" ht="12.75">
      <c r="A77" s="219" t="s">
        <v>1280</v>
      </c>
      <c r="B77" s="219" t="s">
        <v>1543</v>
      </c>
      <c r="C77" s="219" t="s">
        <v>1583</v>
      </c>
      <c r="D77" s="338"/>
    </row>
    <row r="78" spans="1:4" ht="12.75">
      <c r="A78" s="219" t="s">
        <v>139</v>
      </c>
      <c r="B78" s="219" t="s">
        <v>1544</v>
      </c>
      <c r="C78" s="219" t="s">
        <v>1584</v>
      </c>
      <c r="D78" s="338"/>
    </row>
    <row r="79" spans="1:4" ht="12.75">
      <c r="A79" s="219" t="s">
        <v>1281</v>
      </c>
      <c r="B79" s="219" t="s">
        <v>1545</v>
      </c>
      <c r="C79" s="219" t="s">
        <v>1585</v>
      </c>
      <c r="D79" s="338"/>
    </row>
    <row r="80" spans="1:4" ht="12.75">
      <c r="A80" s="219" t="s">
        <v>1282</v>
      </c>
      <c r="B80" s="219" t="s">
        <v>1546</v>
      </c>
      <c r="C80" s="219" t="s">
        <v>1586</v>
      </c>
      <c r="D80" s="338"/>
    </row>
    <row r="81" spans="1:4" ht="12.75">
      <c r="A81" s="219" t="s">
        <v>140</v>
      </c>
      <c r="B81" s="219" t="s">
        <v>1547</v>
      </c>
      <c r="C81" s="219" t="s">
        <v>1587</v>
      </c>
      <c r="D81" s="338"/>
    </row>
    <row r="82" spans="1:4" ht="12.75">
      <c r="A82" s="219" t="s">
        <v>1283</v>
      </c>
      <c r="B82" s="219" t="s">
        <v>1548</v>
      </c>
      <c r="C82" s="219" t="s">
        <v>1588</v>
      </c>
      <c r="D82" s="338"/>
    </row>
    <row r="83" spans="1:4" ht="12.75">
      <c r="A83" s="219" t="s">
        <v>1284</v>
      </c>
      <c r="B83" s="219" t="s">
        <v>1549</v>
      </c>
      <c r="C83" s="219" t="s">
        <v>1589</v>
      </c>
      <c r="D83" s="338"/>
    </row>
    <row r="84" spans="1:4" ht="12.75">
      <c r="A84" s="219" t="s">
        <v>141</v>
      </c>
      <c r="B84" s="219" t="s">
        <v>1550</v>
      </c>
      <c r="C84" s="219" t="s">
        <v>1601</v>
      </c>
      <c r="D84" s="338"/>
    </row>
    <row r="85" spans="1:4" ht="12.75">
      <c r="A85" s="219" t="s">
        <v>142</v>
      </c>
      <c r="B85" s="219" t="s">
        <v>1551</v>
      </c>
      <c r="C85" s="219" t="s">
        <v>1602</v>
      </c>
      <c r="D85" s="338"/>
    </row>
    <row r="86" spans="1:4" ht="12.75">
      <c r="A86" s="219" t="s">
        <v>1285</v>
      </c>
      <c r="B86" s="219" t="s">
        <v>1552</v>
      </c>
      <c r="C86" s="219" t="s">
        <v>1603</v>
      </c>
      <c r="D86" s="338"/>
    </row>
    <row r="87" spans="1:4" ht="12.75">
      <c r="A87" s="219" t="s">
        <v>1286</v>
      </c>
      <c r="B87" s="219" t="s">
        <v>1553</v>
      </c>
      <c r="C87" s="219" t="s">
        <v>1604</v>
      </c>
      <c r="D87" s="338"/>
    </row>
    <row r="88" spans="1:4" ht="12.75">
      <c r="A88" s="219" t="s">
        <v>143</v>
      </c>
      <c r="B88" s="219" t="s">
        <v>1554</v>
      </c>
      <c r="C88" s="219" t="s">
        <v>1605</v>
      </c>
      <c r="D88" s="338"/>
    </row>
    <row r="89" spans="1:4" ht="12.75">
      <c r="A89" s="219" t="s">
        <v>1287</v>
      </c>
      <c r="B89" s="219" t="s">
        <v>1555</v>
      </c>
      <c r="C89" s="219" t="s">
        <v>1606</v>
      </c>
      <c r="D89" s="338"/>
    </row>
    <row r="90" spans="1:4" ht="12.75">
      <c r="A90" s="219" t="s">
        <v>1288</v>
      </c>
      <c r="B90" s="219" t="s">
        <v>1556</v>
      </c>
      <c r="C90" s="219" t="s">
        <v>1607</v>
      </c>
      <c r="D90" s="338"/>
    </row>
    <row r="91" spans="1:4" ht="12.75">
      <c r="A91" s="219" t="s">
        <v>1289</v>
      </c>
      <c r="B91" s="219" t="s">
        <v>1557</v>
      </c>
      <c r="C91" s="219" t="s">
        <v>1608</v>
      </c>
      <c r="D91" s="338"/>
    </row>
    <row r="92" spans="1:4" ht="12.75">
      <c r="A92" s="219" t="s">
        <v>1290</v>
      </c>
      <c r="B92" s="219" t="s">
        <v>1558</v>
      </c>
      <c r="C92" s="219" t="s">
        <v>1609</v>
      </c>
      <c r="D92" s="338"/>
    </row>
    <row r="93" spans="1:4" ht="12.75">
      <c r="A93" s="219" t="s">
        <v>1292</v>
      </c>
      <c r="B93" s="219" t="s">
        <v>1567</v>
      </c>
      <c r="C93" s="219" t="s">
        <v>1618</v>
      </c>
      <c r="D93" s="338"/>
    </row>
    <row r="94" spans="1:4" ht="12.75">
      <c r="A94" s="219" t="s">
        <v>1293</v>
      </c>
      <c r="B94" s="219" t="s">
        <v>1568</v>
      </c>
      <c r="C94" s="219" t="s">
        <v>1590</v>
      </c>
      <c r="D94" s="338"/>
    </row>
    <row r="95" spans="1:4" ht="12.75">
      <c r="A95" s="219" t="s">
        <v>1294</v>
      </c>
      <c r="B95" s="219" t="s">
        <v>1569</v>
      </c>
      <c r="C95" s="219" t="s">
        <v>1591</v>
      </c>
      <c r="D95" s="338"/>
    </row>
    <row r="96" spans="1:4" ht="12.75">
      <c r="A96" s="219" t="s">
        <v>1295</v>
      </c>
      <c r="B96" s="219" t="s">
        <v>1570</v>
      </c>
      <c r="C96" s="219" t="s">
        <v>1592</v>
      </c>
      <c r="D96" s="338"/>
    </row>
    <row r="97" spans="1:4" ht="12.75">
      <c r="A97" s="219" t="s">
        <v>1296</v>
      </c>
      <c r="B97" s="219" t="s">
        <v>1571</v>
      </c>
      <c r="C97" s="219" t="s">
        <v>1593</v>
      </c>
      <c r="D97" s="338"/>
    </row>
    <row r="98" spans="1:4" ht="12.75">
      <c r="A98" s="219" t="s">
        <v>1297</v>
      </c>
      <c r="B98" s="219" t="s">
        <v>1572</v>
      </c>
      <c r="C98" s="219" t="s">
        <v>1594</v>
      </c>
      <c r="D98" s="338"/>
    </row>
    <row r="99" spans="1:4" ht="12.75">
      <c r="A99" s="219" t="s">
        <v>1298</v>
      </c>
      <c r="B99" s="219" t="s">
        <v>1573</v>
      </c>
      <c r="C99" s="219" t="s">
        <v>1595</v>
      </c>
      <c r="D99" s="338"/>
    </row>
    <row r="100" spans="1:4" ht="12.75">
      <c r="A100" s="219" t="s">
        <v>1299</v>
      </c>
      <c r="B100" s="219" t="s">
        <v>1574</v>
      </c>
      <c r="C100" s="219" t="s">
        <v>1596</v>
      </c>
      <c r="D100" s="338"/>
    </row>
    <row r="101" spans="1:4" ht="12.75">
      <c r="A101" s="219" t="s">
        <v>1300</v>
      </c>
      <c r="B101" s="219" t="s">
        <v>1575</v>
      </c>
      <c r="C101" s="219" t="s">
        <v>1597</v>
      </c>
      <c r="D101" s="338"/>
    </row>
    <row r="102" spans="1:4" ht="12.75">
      <c r="A102" s="219" t="s">
        <v>1301</v>
      </c>
      <c r="B102" s="219" t="s">
        <v>1576</v>
      </c>
      <c r="C102" s="219" t="s">
        <v>1598</v>
      </c>
      <c r="D102" s="338"/>
    </row>
    <row r="103" spans="1:4" ht="12.75">
      <c r="A103" s="219" t="s">
        <v>1302</v>
      </c>
      <c r="B103" s="219" t="s">
        <v>1577</v>
      </c>
      <c r="C103" s="219" t="s">
        <v>1599</v>
      </c>
      <c r="D103" s="338"/>
    </row>
    <row r="104" spans="1:4" ht="12.75">
      <c r="A104" s="219" t="s">
        <v>1303</v>
      </c>
      <c r="B104" s="219" t="s">
        <v>1578</v>
      </c>
      <c r="C104" s="219" t="s">
        <v>1600</v>
      </c>
      <c r="D104" s="338"/>
    </row>
    <row r="105" spans="1:4" ht="12.75">
      <c r="A105" s="219" t="s">
        <v>1304</v>
      </c>
      <c r="B105" s="219" t="s">
        <v>1559</v>
      </c>
      <c r="C105" s="219" t="s">
        <v>1610</v>
      </c>
      <c r="D105" s="338"/>
    </row>
    <row r="106" spans="1:4" ht="12.75">
      <c r="A106" s="219" t="s">
        <v>1305</v>
      </c>
      <c r="B106" s="219" t="s">
        <v>1560</v>
      </c>
      <c r="C106" s="219" t="s">
        <v>1611</v>
      </c>
      <c r="D106" s="338"/>
    </row>
    <row r="107" spans="1:4" ht="12.75">
      <c r="A107" s="219" t="s">
        <v>1306</v>
      </c>
      <c r="B107" s="219" t="s">
        <v>1561</v>
      </c>
      <c r="C107" s="219" t="s">
        <v>1612</v>
      </c>
      <c r="D107" s="338"/>
    </row>
    <row r="108" spans="1:4" ht="12.75">
      <c r="A108" s="219" t="s">
        <v>1307</v>
      </c>
      <c r="B108" s="219" t="s">
        <v>1562</v>
      </c>
      <c r="C108" s="219" t="s">
        <v>1613</v>
      </c>
      <c r="D108" s="338"/>
    </row>
    <row r="109" spans="1:4" ht="12.75">
      <c r="A109" s="219" t="s">
        <v>1308</v>
      </c>
      <c r="B109" s="219" t="s">
        <v>1563</v>
      </c>
      <c r="C109" s="219" t="s">
        <v>1614</v>
      </c>
      <c r="D109" s="338"/>
    </row>
    <row r="110" spans="1:4" ht="12.75">
      <c r="A110" s="219" t="s">
        <v>1309</v>
      </c>
      <c r="B110" s="219" t="s">
        <v>1564</v>
      </c>
      <c r="C110" s="219" t="s">
        <v>1615</v>
      </c>
      <c r="D110" s="338"/>
    </row>
    <row r="111" spans="1:4" ht="12.75">
      <c r="A111" s="219" t="s">
        <v>1310</v>
      </c>
      <c r="B111" s="219" t="s">
        <v>1565</v>
      </c>
      <c r="C111" s="219" t="s">
        <v>1616</v>
      </c>
      <c r="D111" s="338"/>
    </row>
    <row r="112" spans="1:4" ht="12.75">
      <c r="A112" s="219" t="s">
        <v>1311</v>
      </c>
      <c r="B112" s="219" t="s">
        <v>1566</v>
      </c>
      <c r="C112" s="219" t="s">
        <v>1617</v>
      </c>
      <c r="D112" s="338"/>
    </row>
    <row r="113" spans="1:7" ht="15">
      <c r="A113" s="94" t="s">
        <v>1291</v>
      </c>
      <c r="B113" s="208" t="s">
        <v>1452</v>
      </c>
      <c r="C113" s="208" t="s">
        <v>1453</v>
      </c>
      <c r="D113" s="208"/>
      <c r="G113" s="2"/>
    </row>
    <row r="114" spans="1:7" ht="15">
      <c r="A114" s="94" t="s">
        <v>47</v>
      </c>
      <c r="B114" s="94" t="s">
        <v>838</v>
      </c>
      <c r="C114" s="208" t="s">
        <v>1454</v>
      </c>
      <c r="D114" s="208"/>
      <c r="G114" s="2"/>
    </row>
    <row r="115" spans="1:7" ht="12.75">
      <c r="A115" s="94" t="s">
        <v>147</v>
      </c>
      <c r="B115" s="94" t="s">
        <v>316</v>
      </c>
      <c r="C115" s="94" t="s">
        <v>317</v>
      </c>
      <c r="D115" s="94"/>
      <c r="G115" s="2"/>
    </row>
    <row r="116" spans="1:7" ht="12.75">
      <c r="A116" s="94" t="s">
        <v>148</v>
      </c>
      <c r="B116" s="94" t="s">
        <v>148</v>
      </c>
      <c r="C116" s="94" t="s">
        <v>318</v>
      </c>
      <c r="D116" s="94"/>
      <c r="G116" s="2"/>
    </row>
    <row r="117" spans="1:7" ht="12.75">
      <c r="A117" s="94" t="s">
        <v>149</v>
      </c>
      <c r="B117" s="94" t="s">
        <v>149</v>
      </c>
      <c r="C117" s="94" t="s">
        <v>149</v>
      </c>
      <c r="D117" s="94"/>
      <c r="G117" s="2"/>
    </row>
    <row r="118" spans="1:7" ht="12.75">
      <c r="A118" s="94" t="s">
        <v>1343</v>
      </c>
      <c r="B118" s="94" t="s">
        <v>1343</v>
      </c>
      <c r="C118" s="94" t="s">
        <v>1343</v>
      </c>
      <c r="D118" s="94"/>
      <c r="G118" s="2"/>
    </row>
    <row r="119" spans="1:7" ht="12.75">
      <c r="A119" s="94" t="s">
        <v>1344</v>
      </c>
      <c r="B119" s="94" t="s">
        <v>1344</v>
      </c>
      <c r="C119" s="94" t="s">
        <v>1344</v>
      </c>
      <c r="D119" s="94"/>
      <c r="G119" s="2"/>
    </row>
    <row r="120" spans="1:7" ht="12.75">
      <c r="A120" s="94" t="s">
        <v>1345</v>
      </c>
      <c r="B120" s="94" t="s">
        <v>1345</v>
      </c>
      <c r="C120" s="94" t="s">
        <v>1345</v>
      </c>
      <c r="D120" s="94"/>
      <c r="G120" s="2"/>
    </row>
    <row r="121" spans="1:7" ht="12.75">
      <c r="A121" s="94" t="s">
        <v>1346</v>
      </c>
      <c r="B121" s="94" t="s">
        <v>1346</v>
      </c>
      <c r="C121" s="94" t="s">
        <v>1346</v>
      </c>
      <c r="D121" s="94"/>
      <c r="G121" s="2"/>
    </row>
    <row r="122" spans="1:7" ht="12.75">
      <c r="A122" s="94" t="s">
        <v>1347</v>
      </c>
      <c r="B122" s="94" t="s">
        <v>1347</v>
      </c>
      <c r="C122" s="94" t="s">
        <v>1347</v>
      </c>
      <c r="D122" s="94"/>
      <c r="G122" s="2"/>
    </row>
    <row r="123" spans="1:7" ht="12.75">
      <c r="A123" s="94" t="s">
        <v>1348</v>
      </c>
      <c r="B123" s="94" t="s">
        <v>1348</v>
      </c>
      <c r="C123" s="94" t="s">
        <v>1348</v>
      </c>
      <c r="D123" s="94"/>
      <c r="G123" s="2"/>
    </row>
    <row r="124" spans="1:7" ht="12.75">
      <c r="A124" s="94" t="s">
        <v>1349</v>
      </c>
      <c r="B124" s="94" t="s">
        <v>1349</v>
      </c>
      <c r="C124" s="94" t="s">
        <v>1349</v>
      </c>
      <c r="D124" s="94"/>
      <c r="G124" s="2"/>
    </row>
    <row r="125" spans="1:7" ht="12.75">
      <c r="A125" s="94" t="s">
        <v>1350</v>
      </c>
      <c r="B125" s="94" t="s">
        <v>1350</v>
      </c>
      <c r="C125" s="94" t="s">
        <v>1350</v>
      </c>
      <c r="D125" s="94"/>
      <c r="G125" s="2"/>
    </row>
    <row r="126" spans="1:7" ht="12.75">
      <c r="A126" s="94" t="s">
        <v>1351</v>
      </c>
      <c r="B126" s="94" t="s">
        <v>1351</v>
      </c>
      <c r="C126" s="94" t="s">
        <v>1351</v>
      </c>
      <c r="D126" s="94"/>
      <c r="G126" s="2"/>
    </row>
    <row r="127" spans="1:7" ht="12.75">
      <c r="A127" s="94" t="s">
        <v>1352</v>
      </c>
      <c r="B127" s="94" t="s">
        <v>1352</v>
      </c>
      <c r="C127" s="94" t="s">
        <v>1352</v>
      </c>
      <c r="D127" s="94"/>
      <c r="G127" s="2"/>
    </row>
    <row r="128" spans="1:7" ht="12.75">
      <c r="A128" s="94" t="s">
        <v>1353</v>
      </c>
      <c r="B128" s="94" t="s">
        <v>1353</v>
      </c>
      <c r="C128" s="94" t="s">
        <v>1353</v>
      </c>
      <c r="D128" s="94"/>
      <c r="G128" s="2"/>
    </row>
    <row r="129" spans="1:7" ht="12.75">
      <c r="A129" s="94" t="s">
        <v>1337</v>
      </c>
      <c r="B129" s="94" t="s">
        <v>1337</v>
      </c>
      <c r="C129" s="94" t="s">
        <v>1337</v>
      </c>
      <c r="D129" s="94"/>
      <c r="G129" s="2"/>
    </row>
    <row r="130" spans="1:7" ht="12.75">
      <c r="A130" s="94" t="s">
        <v>1338</v>
      </c>
      <c r="B130" s="94" t="s">
        <v>1338</v>
      </c>
      <c r="C130" s="94" t="s">
        <v>1338</v>
      </c>
      <c r="D130" s="94"/>
      <c r="G130" s="2"/>
    </row>
    <row r="131" spans="1:7" ht="12.75">
      <c r="A131" s="94" t="s">
        <v>150</v>
      </c>
      <c r="B131" s="94" t="s">
        <v>150</v>
      </c>
      <c r="C131" s="94" t="s">
        <v>150</v>
      </c>
      <c r="D131" s="94"/>
      <c r="G131" s="2"/>
    </row>
    <row r="132" spans="1:7" ht="12.75">
      <c r="A132" s="94" t="s">
        <v>1339</v>
      </c>
      <c r="B132" s="94" t="s">
        <v>1339</v>
      </c>
      <c r="C132" s="94" t="s">
        <v>1339</v>
      </c>
      <c r="D132" s="94"/>
      <c r="G132" s="2"/>
    </row>
    <row r="133" spans="1:7" ht="12.75">
      <c r="A133" s="94" t="s">
        <v>1340</v>
      </c>
      <c r="B133" s="94" t="s">
        <v>1340</v>
      </c>
      <c r="C133" s="94" t="s">
        <v>1340</v>
      </c>
      <c r="D133" s="94"/>
      <c r="G133" s="2"/>
    </row>
    <row r="134" spans="1:7" ht="12.75">
      <c r="A134" s="94" t="s">
        <v>1341</v>
      </c>
      <c r="B134" s="94" t="s">
        <v>1341</v>
      </c>
      <c r="C134" s="94" t="s">
        <v>1341</v>
      </c>
      <c r="D134" s="94"/>
      <c r="G134" s="2"/>
    </row>
    <row r="135" spans="1:7" ht="12.75">
      <c r="A135" s="94" t="s">
        <v>36</v>
      </c>
      <c r="B135" s="94" t="s">
        <v>36</v>
      </c>
      <c r="C135" s="94" t="s">
        <v>36</v>
      </c>
      <c r="D135" s="94"/>
      <c r="G135" s="2"/>
    </row>
    <row r="136" spans="1:7" ht="12.75">
      <c r="A136" s="94" t="s">
        <v>1342</v>
      </c>
      <c r="B136" s="94" t="s">
        <v>1342</v>
      </c>
      <c r="C136" s="94" t="s">
        <v>1342</v>
      </c>
      <c r="D136" s="94"/>
      <c r="G136" s="2"/>
    </row>
    <row r="137" spans="1:7" ht="12.75">
      <c r="A137" s="94" t="s">
        <v>56</v>
      </c>
      <c r="B137" s="94" t="s">
        <v>56</v>
      </c>
      <c r="C137" s="94" t="s">
        <v>56</v>
      </c>
      <c r="D137" s="94"/>
      <c r="G137" s="2"/>
    </row>
    <row r="138" spans="1:7" ht="12.75">
      <c r="A138" s="94" t="s">
        <v>151</v>
      </c>
      <c r="B138" s="94" t="s">
        <v>319</v>
      </c>
      <c r="C138" s="94" t="s">
        <v>320</v>
      </c>
      <c r="D138" s="94"/>
      <c r="G138" s="2"/>
    </row>
    <row r="139" spans="1:7" ht="30">
      <c r="A139" s="209" t="s">
        <v>1275</v>
      </c>
      <c r="B139" s="208" t="s">
        <v>1455</v>
      </c>
      <c r="C139" s="210" t="s">
        <v>1456</v>
      </c>
      <c r="D139" s="210"/>
      <c r="G139" s="2"/>
    </row>
    <row r="140" spans="1:7" ht="15">
      <c r="A140" s="94" t="s">
        <v>1276</v>
      </c>
      <c r="B140" s="209" t="s">
        <v>1457</v>
      </c>
      <c r="C140" s="2" t="s">
        <v>1458</v>
      </c>
      <c r="D140" s="2"/>
      <c r="G140" s="2"/>
    </row>
    <row r="141" spans="1:7" ht="15">
      <c r="A141" s="95" t="s">
        <v>1402</v>
      </c>
      <c r="B141" s="209" t="s">
        <v>1459</v>
      </c>
      <c r="C141" s="2" t="s">
        <v>1460</v>
      </c>
      <c r="D141" s="2"/>
      <c r="G141" s="2"/>
    </row>
    <row r="142" spans="1:7" ht="12.75">
      <c r="A142" s="95" t="s">
        <v>1403</v>
      </c>
      <c r="B142" s="94" t="s">
        <v>1461</v>
      </c>
      <c r="C142" s="2" t="s">
        <v>1462</v>
      </c>
      <c r="D142" s="2"/>
      <c r="G142" s="2"/>
    </row>
    <row r="143" spans="1:7" ht="12.75">
      <c r="A143" s="95" t="s">
        <v>1404</v>
      </c>
      <c r="B143" s="94" t="s">
        <v>1463</v>
      </c>
      <c r="C143" s="2" t="s">
        <v>1464</v>
      </c>
      <c r="D143" s="2"/>
      <c r="G143" s="2"/>
    </row>
    <row r="144" spans="1:7" ht="15">
      <c r="A144" s="94" t="s">
        <v>366</v>
      </c>
      <c r="B144" s="209" t="s">
        <v>545</v>
      </c>
      <c r="C144" s="2" t="s">
        <v>546</v>
      </c>
      <c r="D144" s="2"/>
      <c r="G144" s="2"/>
    </row>
    <row r="145" spans="1:7" ht="15">
      <c r="A145" s="94" t="s">
        <v>1277</v>
      </c>
      <c r="B145" s="209" t="s">
        <v>1465</v>
      </c>
      <c r="C145" s="2" t="s">
        <v>1466</v>
      </c>
      <c r="D145" s="2"/>
      <c r="G145" s="2"/>
    </row>
    <row r="146" spans="1:7" ht="12.75">
      <c r="A146" s="94" t="s">
        <v>364</v>
      </c>
      <c r="B146" s="94" t="s">
        <v>541</v>
      </c>
      <c r="C146" s="94" t="s">
        <v>542</v>
      </c>
      <c r="D146" s="94"/>
      <c r="G146" s="2"/>
    </row>
    <row r="147" spans="1:7" ht="12.75">
      <c r="A147" s="94" t="s">
        <v>365</v>
      </c>
      <c r="B147" s="94" t="s">
        <v>543</v>
      </c>
      <c r="C147" s="94" t="s">
        <v>544</v>
      </c>
      <c r="D147" s="94"/>
      <c r="G147" s="2"/>
    </row>
    <row r="148" spans="1:7" ht="12.75">
      <c r="A148" s="94" t="s">
        <v>153</v>
      </c>
      <c r="B148" s="94" t="s">
        <v>153</v>
      </c>
      <c r="C148" s="94" t="s">
        <v>153</v>
      </c>
      <c r="D148" s="94"/>
      <c r="G148" s="2"/>
    </row>
    <row r="149" spans="1:7" ht="12.75">
      <c r="A149" s="94" t="s">
        <v>363</v>
      </c>
      <c r="B149" s="94" t="s">
        <v>363</v>
      </c>
      <c r="C149" s="94" t="s">
        <v>363</v>
      </c>
      <c r="D149" s="94"/>
      <c r="G149" s="2"/>
    </row>
    <row r="150" spans="1:7" ht="12.75">
      <c r="A150" s="95" t="s">
        <v>1636</v>
      </c>
      <c r="B150" s="95" t="s">
        <v>1636</v>
      </c>
      <c r="C150" s="95" t="s">
        <v>1636</v>
      </c>
      <c r="D150" s="95"/>
      <c r="G150" s="2"/>
    </row>
    <row r="151" spans="1:7" ht="12.75">
      <c r="A151" s="95" t="s">
        <v>4283</v>
      </c>
      <c r="B151" s="95" t="s">
        <v>4284</v>
      </c>
      <c r="C151" s="95" t="s">
        <v>4285</v>
      </c>
      <c r="D151" s="95"/>
      <c r="G151" s="2"/>
    </row>
    <row r="152" spans="1:7" ht="15">
      <c r="A152" s="94" t="s">
        <v>1312</v>
      </c>
      <c r="B152" s="209" t="s">
        <v>1467</v>
      </c>
      <c r="C152" s="2" t="s">
        <v>1468</v>
      </c>
      <c r="D152" s="2"/>
      <c r="G152" s="2"/>
    </row>
    <row r="153" spans="1:7" ht="15">
      <c r="A153" s="94" t="s">
        <v>1406</v>
      </c>
      <c r="B153" s="209" t="s">
        <v>1469</v>
      </c>
      <c r="C153" s="2" t="s">
        <v>1470</v>
      </c>
      <c r="D153" s="2"/>
      <c r="G153" s="2"/>
    </row>
    <row r="154" spans="1:7" ht="12.75">
      <c r="A154" s="94" t="s">
        <v>1313</v>
      </c>
      <c r="B154" s="94" t="s">
        <v>1471</v>
      </c>
      <c r="C154" s="2" t="s">
        <v>1472</v>
      </c>
      <c r="D154" s="2"/>
      <c r="G154" s="2"/>
    </row>
    <row r="155" spans="1:7" ht="12.75">
      <c r="A155" s="94" t="s">
        <v>1314</v>
      </c>
      <c r="B155" s="94" t="s">
        <v>1473</v>
      </c>
      <c r="C155" s="2" t="s">
        <v>1474</v>
      </c>
      <c r="D155" s="2"/>
      <c r="G155" s="2"/>
    </row>
    <row r="156" spans="1:7" ht="12.75">
      <c r="A156" s="94" t="s">
        <v>1315</v>
      </c>
      <c r="B156" s="94" t="s">
        <v>1475</v>
      </c>
      <c r="C156" s="2" t="s">
        <v>1476</v>
      </c>
      <c r="D156" s="2"/>
      <c r="G156" s="2"/>
    </row>
    <row r="157" spans="1:7" ht="12.75">
      <c r="A157" s="94" t="s">
        <v>1316</v>
      </c>
      <c r="B157" s="94" t="s">
        <v>1477</v>
      </c>
      <c r="C157" s="2" t="s">
        <v>1478</v>
      </c>
      <c r="D157" s="2"/>
      <c r="G157" s="2"/>
    </row>
    <row r="158" spans="1:4" ht="15">
      <c r="A158" s="94" t="s">
        <v>1317</v>
      </c>
      <c r="B158" s="208" t="s">
        <v>1479</v>
      </c>
      <c r="C158" s="208" t="s">
        <v>1480</v>
      </c>
      <c r="D158" s="208"/>
    </row>
    <row r="159" spans="1:4" ht="15">
      <c r="A159" s="94" t="s">
        <v>1318</v>
      </c>
      <c r="B159" s="209" t="s">
        <v>1481</v>
      </c>
      <c r="C159" s="2" t="s">
        <v>1482</v>
      </c>
      <c r="D159" s="2"/>
    </row>
    <row r="160" spans="1:4" ht="12.75">
      <c r="A160" s="94" t="s">
        <v>367</v>
      </c>
      <c r="B160" s="94" t="s">
        <v>547</v>
      </c>
      <c r="C160" s="94" t="s">
        <v>548</v>
      </c>
      <c r="D160" s="94"/>
    </row>
    <row r="161" spans="1:4" ht="12.75">
      <c r="A161" s="95" t="s">
        <v>1637</v>
      </c>
      <c r="B161" s="95" t="s">
        <v>1637</v>
      </c>
      <c r="C161" s="95" t="s">
        <v>1637</v>
      </c>
      <c r="D161" s="95"/>
    </row>
    <row r="162" spans="1:4" ht="12.75">
      <c r="A162" s="94" t="s">
        <v>4286</v>
      </c>
      <c r="B162" s="95" t="s">
        <v>4287</v>
      </c>
      <c r="C162" s="95" t="s">
        <v>4288</v>
      </c>
      <c r="D162" s="95"/>
    </row>
    <row r="163" spans="1:4" ht="12.75">
      <c r="A163" s="94" t="s">
        <v>516</v>
      </c>
      <c r="B163" s="94" t="s">
        <v>341</v>
      </c>
      <c r="C163" s="94" t="s">
        <v>342</v>
      </c>
      <c r="D163" s="94"/>
    </row>
    <row r="164" spans="1:4" ht="15">
      <c r="A164" s="94" t="s">
        <v>358</v>
      </c>
      <c r="B164" s="94" t="s">
        <v>822</v>
      </c>
      <c r="C164" s="208" t="s">
        <v>1483</v>
      </c>
      <c r="D164" s="208"/>
    </row>
    <row r="165" spans="1:4" ht="15">
      <c r="A165" s="94" t="s">
        <v>359</v>
      </c>
      <c r="B165" s="94" t="s">
        <v>823</v>
      </c>
      <c r="C165" s="208" t="s">
        <v>1484</v>
      </c>
      <c r="D165" s="208"/>
    </row>
    <row r="166" spans="1:4" ht="12.75">
      <c r="A166" s="94" t="s">
        <v>517</v>
      </c>
      <c r="B166" s="94" t="s">
        <v>343</v>
      </c>
      <c r="C166" s="94" t="s">
        <v>344</v>
      </c>
      <c r="D166" s="94"/>
    </row>
    <row r="167" spans="1:4" ht="15">
      <c r="A167" s="94" t="s">
        <v>1319</v>
      </c>
      <c r="B167" s="208" t="s">
        <v>1485</v>
      </c>
      <c r="C167" s="208" t="s">
        <v>1486</v>
      </c>
      <c r="D167" s="208"/>
    </row>
    <row r="168" spans="1:4" ht="25.5">
      <c r="A168" s="2" t="s">
        <v>35</v>
      </c>
      <c r="B168" s="2" t="s">
        <v>35</v>
      </c>
      <c r="C168" s="2" t="s">
        <v>35</v>
      </c>
      <c r="D168" s="2"/>
    </row>
    <row r="169" spans="1:4" ht="25.5">
      <c r="A169" s="2" t="s">
        <v>57</v>
      </c>
      <c r="B169" s="2" t="s">
        <v>57</v>
      </c>
      <c r="C169" s="2" t="s">
        <v>57</v>
      </c>
      <c r="D169" s="2"/>
    </row>
    <row r="170" spans="1:4" ht="12.75">
      <c r="A170" s="94" t="s">
        <v>1354</v>
      </c>
      <c r="B170" s="94" t="s">
        <v>1354</v>
      </c>
      <c r="C170" s="94" t="s">
        <v>1354</v>
      </c>
      <c r="D170" s="94"/>
    </row>
    <row r="171" spans="1:4" ht="12.75">
      <c r="A171" s="94" t="s">
        <v>1357</v>
      </c>
      <c r="B171" s="94" t="s">
        <v>1357</v>
      </c>
      <c r="C171" s="94" t="s">
        <v>1357</v>
      </c>
      <c r="D171" s="94"/>
    </row>
    <row r="172" spans="1:4" ht="12.75">
      <c r="A172" s="94" t="s">
        <v>1356</v>
      </c>
      <c r="B172" s="94" t="s">
        <v>1356</v>
      </c>
      <c r="C172" s="94" t="s">
        <v>1356</v>
      </c>
      <c r="D172" s="94"/>
    </row>
    <row r="173" spans="1:4" ht="12.75">
      <c r="A173" s="94" t="s">
        <v>1358</v>
      </c>
      <c r="B173" s="94" t="s">
        <v>1358</v>
      </c>
      <c r="C173" s="94" t="s">
        <v>1358</v>
      </c>
      <c r="D173" s="94"/>
    </row>
    <row r="174" spans="1:4" ht="12.75">
      <c r="A174" s="94" t="s">
        <v>1359</v>
      </c>
      <c r="B174" s="94" t="s">
        <v>1359</v>
      </c>
      <c r="C174" s="94" t="s">
        <v>1359</v>
      </c>
      <c r="D174" s="94"/>
    </row>
    <row r="175" spans="1:4" ht="12.75">
      <c r="A175" s="94" t="s">
        <v>1360</v>
      </c>
      <c r="B175" s="94" t="s">
        <v>1360</v>
      </c>
      <c r="C175" s="94" t="s">
        <v>1360</v>
      </c>
      <c r="D175" s="94"/>
    </row>
    <row r="176" spans="1:4" ht="12.75">
      <c r="A176" s="94" t="s">
        <v>1369</v>
      </c>
      <c r="B176" s="94" t="s">
        <v>1369</v>
      </c>
      <c r="C176" s="94" t="s">
        <v>1369</v>
      </c>
      <c r="D176" s="94"/>
    </row>
    <row r="177" spans="1:4" ht="12.75">
      <c r="A177" s="94" t="s">
        <v>1370</v>
      </c>
      <c r="B177" s="94" t="s">
        <v>1370</v>
      </c>
      <c r="C177" s="94" t="s">
        <v>1370</v>
      </c>
      <c r="D177" s="94"/>
    </row>
    <row r="178" spans="1:4" ht="12.75">
      <c r="A178" s="94" t="s">
        <v>1371</v>
      </c>
      <c r="B178" s="94" t="s">
        <v>1371</v>
      </c>
      <c r="C178" s="94" t="s">
        <v>1371</v>
      </c>
      <c r="D178" s="94"/>
    </row>
    <row r="179" spans="1:4" ht="12.75">
      <c r="A179" s="94" t="s">
        <v>1372</v>
      </c>
      <c r="B179" s="94" t="s">
        <v>1372</v>
      </c>
      <c r="C179" s="94" t="s">
        <v>1372</v>
      </c>
      <c r="D179" s="94"/>
    </row>
    <row r="180" spans="1:4" ht="12.75">
      <c r="A180" s="94" t="s">
        <v>1363</v>
      </c>
      <c r="B180" s="94" t="s">
        <v>1363</v>
      </c>
      <c r="C180" s="94" t="s">
        <v>1363</v>
      </c>
      <c r="D180" s="94"/>
    </row>
    <row r="181" spans="1:4" ht="12.75">
      <c r="A181" s="94" t="s">
        <v>1364</v>
      </c>
      <c r="B181" s="94" t="s">
        <v>1364</v>
      </c>
      <c r="C181" s="94" t="s">
        <v>1364</v>
      </c>
      <c r="D181" s="94"/>
    </row>
    <row r="182" spans="1:4" ht="12.75">
      <c r="A182" s="94" t="s">
        <v>1365</v>
      </c>
      <c r="B182" s="94" t="s">
        <v>1365</v>
      </c>
      <c r="C182" s="94" t="s">
        <v>1365</v>
      </c>
      <c r="D182" s="94"/>
    </row>
    <row r="183" spans="1:4" ht="12.75">
      <c r="A183" s="94" t="s">
        <v>1366</v>
      </c>
      <c r="B183" s="94" t="s">
        <v>1366</v>
      </c>
      <c r="C183" s="94" t="s">
        <v>1366</v>
      </c>
      <c r="D183" s="94"/>
    </row>
    <row r="184" spans="1:4" ht="12.75">
      <c r="A184" s="94" t="s">
        <v>1361</v>
      </c>
      <c r="B184" s="94" t="s">
        <v>1361</v>
      </c>
      <c r="C184" s="94" t="s">
        <v>1361</v>
      </c>
      <c r="D184" s="94"/>
    </row>
    <row r="185" spans="1:4" ht="12.75">
      <c r="A185" s="94" t="s">
        <v>1362</v>
      </c>
      <c r="B185" s="94" t="s">
        <v>1362</v>
      </c>
      <c r="C185" s="94" t="s">
        <v>1362</v>
      </c>
      <c r="D185" s="94"/>
    </row>
    <row r="186" spans="1:4" ht="15">
      <c r="A186" s="94" t="s">
        <v>51</v>
      </c>
      <c r="B186" s="94" t="s">
        <v>842</v>
      </c>
      <c r="C186" s="208" t="s">
        <v>1487</v>
      </c>
      <c r="D186" s="208"/>
    </row>
    <row r="187" spans="1:4" ht="15">
      <c r="A187" s="94" t="s">
        <v>52</v>
      </c>
      <c r="B187" s="94" t="s">
        <v>843</v>
      </c>
      <c r="C187" s="208" t="s">
        <v>1488</v>
      </c>
      <c r="D187" s="208"/>
    </row>
    <row r="188" spans="1:4" ht="15">
      <c r="A188" s="94" t="s">
        <v>1320</v>
      </c>
      <c r="B188" s="208" t="s">
        <v>1489</v>
      </c>
      <c r="C188" s="208" t="s">
        <v>1490</v>
      </c>
      <c r="D188" s="208"/>
    </row>
    <row r="189" spans="1:4" ht="15">
      <c r="A189" s="94" t="s">
        <v>1321</v>
      </c>
      <c r="B189" s="208" t="s">
        <v>1491</v>
      </c>
      <c r="C189" s="208" t="s">
        <v>1492</v>
      </c>
      <c r="D189" s="208"/>
    </row>
    <row r="190" spans="1:4" ht="15">
      <c r="A190" s="94" t="s">
        <v>50</v>
      </c>
      <c r="B190" s="94" t="s">
        <v>841</v>
      </c>
      <c r="C190" s="208" t="s">
        <v>1493</v>
      </c>
      <c r="D190" s="208"/>
    </row>
    <row r="191" spans="1:4" ht="15">
      <c r="A191" s="94" t="s">
        <v>53</v>
      </c>
      <c r="B191" s="94" t="s">
        <v>844</v>
      </c>
      <c r="C191" s="208" t="s">
        <v>1494</v>
      </c>
      <c r="D191" s="208"/>
    </row>
    <row r="192" spans="1:4" ht="12.75">
      <c r="A192" s="94" t="s">
        <v>514</v>
      </c>
      <c r="B192" s="94" t="s">
        <v>0</v>
      </c>
      <c r="C192" s="94" t="s">
        <v>1</v>
      </c>
      <c r="D192" s="94"/>
    </row>
    <row r="193" spans="1:4" ht="12.75">
      <c r="A193" s="94" t="s">
        <v>515</v>
      </c>
      <c r="B193" s="94" t="s">
        <v>2</v>
      </c>
      <c r="C193" s="94" t="s">
        <v>3</v>
      </c>
      <c r="D193" s="94"/>
    </row>
    <row r="194" spans="1:4" ht="15">
      <c r="A194" s="94" t="s">
        <v>54</v>
      </c>
      <c r="B194" s="94" t="s">
        <v>845</v>
      </c>
      <c r="C194" s="208" t="s">
        <v>1495</v>
      </c>
      <c r="D194" s="208"/>
    </row>
    <row r="195" spans="1:4" ht="15">
      <c r="A195" s="94" t="s">
        <v>1367</v>
      </c>
      <c r="B195" s="208" t="s">
        <v>1496</v>
      </c>
      <c r="C195" s="208" t="s">
        <v>1497</v>
      </c>
      <c r="D195" s="208"/>
    </row>
    <row r="196" spans="1:4" ht="15">
      <c r="A196" s="94" t="s">
        <v>1368</v>
      </c>
      <c r="B196" s="208" t="s">
        <v>1498</v>
      </c>
      <c r="C196" s="208" t="s">
        <v>1499</v>
      </c>
      <c r="D196" s="208"/>
    </row>
    <row r="197" spans="1:4" ht="15">
      <c r="A197" s="94" t="s">
        <v>55</v>
      </c>
      <c r="B197" s="94" t="s">
        <v>846</v>
      </c>
      <c r="C197" s="208" t="s">
        <v>1500</v>
      </c>
      <c r="D197" s="208"/>
    </row>
    <row r="198" spans="1:4" ht="15">
      <c r="A198" s="94" t="s">
        <v>48</v>
      </c>
      <c r="B198" s="94" t="s">
        <v>839</v>
      </c>
      <c r="C198" s="208" t="s">
        <v>1501</v>
      </c>
      <c r="D198" s="208"/>
    </row>
    <row r="199" spans="1:4" ht="15">
      <c r="A199" s="94" t="s">
        <v>49</v>
      </c>
      <c r="B199" s="94" t="s">
        <v>840</v>
      </c>
      <c r="C199" s="208" t="s">
        <v>1502</v>
      </c>
      <c r="D199" s="208"/>
    </row>
    <row r="200" spans="1:4" ht="15">
      <c r="A200" s="94" t="s">
        <v>1355</v>
      </c>
      <c r="B200" s="208" t="s">
        <v>1503</v>
      </c>
      <c r="C200" s="208" t="s">
        <v>1504</v>
      </c>
      <c r="D200" s="208"/>
    </row>
    <row r="201" spans="1:4" ht="12.75">
      <c r="A201" s="212" t="s">
        <v>1322</v>
      </c>
      <c r="B201" s="212" t="s">
        <v>1521</v>
      </c>
      <c r="C201" s="212" t="s">
        <v>1520</v>
      </c>
      <c r="D201" s="212"/>
    </row>
    <row r="202" spans="1:4" ht="12.75">
      <c r="A202" s="94" t="s">
        <v>369</v>
      </c>
      <c r="B202" s="94" t="s">
        <v>550</v>
      </c>
      <c r="C202" s="94" t="s">
        <v>551</v>
      </c>
      <c r="D202" s="94"/>
    </row>
    <row r="203" spans="1:4" ht="12.75">
      <c r="A203" s="94" t="s">
        <v>508</v>
      </c>
      <c r="B203" s="94" t="s">
        <v>552</v>
      </c>
      <c r="C203" s="94" t="s">
        <v>553</v>
      </c>
      <c r="D203" s="94"/>
    </row>
    <row r="204" spans="1:4" ht="12.75">
      <c r="A204" s="94" t="s">
        <v>152</v>
      </c>
      <c r="B204" s="94" t="s">
        <v>152</v>
      </c>
      <c r="C204" s="94" t="s">
        <v>152</v>
      </c>
      <c r="D204" s="94"/>
    </row>
    <row r="205" spans="1:4" ht="12.75">
      <c r="A205" s="94" t="s">
        <v>370</v>
      </c>
      <c r="B205" s="94" t="s">
        <v>549</v>
      </c>
      <c r="C205" s="94" t="s">
        <v>549</v>
      </c>
      <c r="D205" s="94"/>
    </row>
    <row r="206" spans="1:4" ht="12.75">
      <c r="A206" s="94" t="s">
        <v>510</v>
      </c>
      <c r="B206" s="94" t="s">
        <v>510</v>
      </c>
      <c r="C206" s="94" t="s">
        <v>510</v>
      </c>
      <c r="D206" s="94"/>
    </row>
    <row r="207" spans="1:4" ht="12.75">
      <c r="A207" s="94" t="s">
        <v>511</v>
      </c>
      <c r="B207" s="94" t="s">
        <v>554</v>
      </c>
      <c r="C207" s="94" t="s">
        <v>520</v>
      </c>
      <c r="D207" s="94"/>
    </row>
    <row r="208" spans="1:4" ht="12.75">
      <c r="A208" s="94" t="s">
        <v>512</v>
      </c>
      <c r="B208" s="94" t="s">
        <v>521</v>
      </c>
      <c r="C208" s="94" t="s">
        <v>522</v>
      </c>
      <c r="D208" s="94"/>
    </row>
    <row r="209" spans="1:4" ht="12.75">
      <c r="A209" s="94" t="s">
        <v>513</v>
      </c>
      <c r="B209" s="94" t="s">
        <v>513</v>
      </c>
      <c r="C209" s="94" t="s">
        <v>513</v>
      </c>
      <c r="D209" s="94"/>
    </row>
    <row r="210" spans="1:4" ht="15">
      <c r="A210" s="95" t="s">
        <v>4289</v>
      </c>
      <c r="B210" s="95" t="s">
        <v>4290</v>
      </c>
      <c r="C210" s="208" t="s">
        <v>4291</v>
      </c>
      <c r="D210" s="208"/>
    </row>
    <row r="211" spans="1:4" ht="12.75">
      <c r="A211" s="95" t="s">
        <v>1638</v>
      </c>
      <c r="B211" s="95" t="s">
        <v>1638</v>
      </c>
      <c r="C211" s="95" t="s">
        <v>1638</v>
      </c>
      <c r="D211" s="95"/>
    </row>
    <row r="212" spans="1:4" ht="15">
      <c r="A212" s="94" t="s">
        <v>31</v>
      </c>
      <c r="B212" s="94" t="s">
        <v>824</v>
      </c>
      <c r="C212" s="208" t="s">
        <v>1505</v>
      </c>
      <c r="D212" s="208"/>
    </row>
    <row r="213" spans="1:4" ht="15">
      <c r="A213" s="94" t="s">
        <v>32</v>
      </c>
      <c r="B213" s="94" t="s">
        <v>825</v>
      </c>
      <c r="C213" s="208" t="s">
        <v>1506</v>
      </c>
      <c r="D213" s="208"/>
    </row>
    <row r="214" spans="1:4" ht="15">
      <c r="A214" s="94" t="s">
        <v>30</v>
      </c>
      <c r="B214" s="94" t="s">
        <v>826</v>
      </c>
      <c r="C214" s="208" t="s">
        <v>1507</v>
      </c>
      <c r="D214" s="208"/>
    </row>
    <row r="215" spans="1:4" ht="15">
      <c r="A215" s="94" t="s">
        <v>33</v>
      </c>
      <c r="B215" s="94" t="s">
        <v>827</v>
      </c>
      <c r="C215" s="208" t="s">
        <v>1508</v>
      </c>
      <c r="D215" s="208"/>
    </row>
    <row r="216" spans="1:4" ht="15">
      <c r="A216" s="95" t="s">
        <v>4292</v>
      </c>
      <c r="B216" s="208" t="s">
        <v>4293</v>
      </c>
      <c r="C216" s="208" t="s">
        <v>4294</v>
      </c>
      <c r="D216" s="208"/>
    </row>
    <row r="217" spans="1:4" ht="15">
      <c r="A217" s="94" t="s">
        <v>1274</v>
      </c>
      <c r="B217" s="208" t="s">
        <v>1509</v>
      </c>
      <c r="C217" s="208" t="s">
        <v>1510</v>
      </c>
      <c r="D217" s="208"/>
    </row>
    <row r="218" spans="1:4" ht="15">
      <c r="A218" s="94" t="s">
        <v>1379</v>
      </c>
      <c r="B218" s="208" t="s">
        <v>1511</v>
      </c>
      <c r="C218" s="208" t="s">
        <v>1512</v>
      </c>
      <c r="D218" s="208"/>
    </row>
    <row r="219" spans="1:4" ht="15">
      <c r="A219" s="94" t="s">
        <v>1380</v>
      </c>
      <c r="B219" s="208" t="s">
        <v>1513</v>
      </c>
      <c r="C219" s="208" t="s">
        <v>1514</v>
      </c>
      <c r="D219" s="208"/>
    </row>
    <row r="220" spans="1:4" ht="15">
      <c r="A220" s="94" t="s">
        <v>700</v>
      </c>
      <c r="B220" s="94" t="s">
        <v>847</v>
      </c>
      <c r="C220" s="208" t="s">
        <v>1515</v>
      </c>
      <c r="D220" s="208"/>
    </row>
    <row r="221" spans="1:4" ht="15">
      <c r="A221" s="94" t="s">
        <v>701</v>
      </c>
      <c r="B221" s="94" t="s">
        <v>848</v>
      </c>
      <c r="C221" s="208" t="s">
        <v>1516</v>
      </c>
      <c r="D221" s="208"/>
    </row>
    <row r="222" spans="1:4" ht="15">
      <c r="A222" s="94" t="s">
        <v>702</v>
      </c>
      <c r="B222" s="94" t="s">
        <v>849</v>
      </c>
      <c r="C222" s="208" t="s">
        <v>702</v>
      </c>
      <c r="D222" s="208"/>
    </row>
    <row r="223" spans="1:4" ht="15">
      <c r="A223" s="94" t="s">
        <v>703</v>
      </c>
      <c r="B223" s="94" t="s">
        <v>850</v>
      </c>
      <c r="C223" s="208" t="s">
        <v>1517</v>
      </c>
      <c r="D223" s="208"/>
    </row>
    <row r="224" spans="1:4" ht="15">
      <c r="A224" s="94" t="s">
        <v>704</v>
      </c>
      <c r="B224" s="94" t="s">
        <v>851</v>
      </c>
      <c r="C224" s="208" t="s">
        <v>1518</v>
      </c>
      <c r="D224" s="208"/>
    </row>
    <row r="225" spans="1:4" ht="15">
      <c r="A225" s="94" t="s">
        <v>853</v>
      </c>
      <c r="B225" s="94" t="s">
        <v>852</v>
      </c>
      <c r="C225" s="208" t="s">
        <v>1519</v>
      </c>
      <c r="D225" s="208"/>
    </row>
    <row r="226" spans="1:4" ht="12.75">
      <c r="A226" s="94" t="s">
        <v>627</v>
      </c>
      <c r="B226" s="94" t="s">
        <v>276</v>
      </c>
      <c r="C226" s="94" t="s">
        <v>616</v>
      </c>
      <c r="D226" s="94"/>
    </row>
    <row r="227" spans="1:4" ht="12.75">
      <c r="A227" s="94" t="s">
        <v>620</v>
      </c>
      <c r="B227" s="94" t="s">
        <v>624</v>
      </c>
      <c r="C227" s="94" t="s">
        <v>617</v>
      </c>
      <c r="D227" s="94"/>
    </row>
    <row r="228" spans="1:4" ht="12.75">
      <c r="A228" s="94" t="s">
        <v>622</v>
      </c>
      <c r="B228" s="94" t="s">
        <v>625</v>
      </c>
      <c r="C228" s="94" t="s">
        <v>618</v>
      </c>
      <c r="D228" s="94"/>
    </row>
    <row r="229" spans="1:4" ht="12.75">
      <c r="A229" s="94" t="s">
        <v>623</v>
      </c>
      <c r="B229" s="94" t="s">
        <v>626</v>
      </c>
      <c r="C229" s="94" t="s">
        <v>619</v>
      </c>
      <c r="D229" s="94"/>
    </row>
    <row r="230" spans="1:4" ht="12.75">
      <c r="A230" s="94" t="s">
        <v>1000</v>
      </c>
      <c r="B230" s="94" t="s">
        <v>621</v>
      </c>
      <c r="C230" s="94" t="s">
        <v>272</v>
      </c>
      <c r="D230" s="94"/>
    </row>
    <row r="231" spans="1:4" ht="12.75">
      <c r="A231" s="94" t="s">
        <v>977</v>
      </c>
      <c r="B231" s="94" t="s">
        <v>978</v>
      </c>
      <c r="C231" s="94" t="s">
        <v>979</v>
      </c>
      <c r="D231" s="94"/>
    </row>
    <row r="232" spans="1:4" ht="12.75">
      <c r="A232" s="94" t="s">
        <v>986</v>
      </c>
      <c r="B232" s="94" t="s">
        <v>987</v>
      </c>
      <c r="C232" s="94" t="s">
        <v>988</v>
      </c>
      <c r="D232" s="94"/>
    </row>
    <row r="233" spans="1:4" ht="12.75">
      <c r="A233" s="94" t="s">
        <v>983</v>
      </c>
      <c r="B233" s="94" t="s">
        <v>984</v>
      </c>
      <c r="C233" s="94" t="s">
        <v>985</v>
      </c>
      <c r="D233" s="94"/>
    </row>
    <row r="234" spans="1:4" ht="12.75">
      <c r="A234" s="94" t="s">
        <v>980</v>
      </c>
      <c r="B234" s="94" t="s">
        <v>981</v>
      </c>
      <c r="C234" s="94" t="s">
        <v>982</v>
      </c>
      <c r="D234" s="94"/>
    </row>
    <row r="235" spans="1:4" ht="12.75">
      <c r="A235" s="94" t="s">
        <v>355</v>
      </c>
      <c r="B235" s="94" t="s">
        <v>356</v>
      </c>
      <c r="C235" s="94" t="s">
        <v>357</v>
      </c>
      <c r="D235" s="94"/>
    </row>
    <row r="236" spans="1:4" ht="12.75">
      <c r="A236" s="94" t="s">
        <v>59</v>
      </c>
      <c r="B236" s="94" t="s">
        <v>257</v>
      </c>
      <c r="C236" s="94" t="s">
        <v>258</v>
      </c>
      <c r="D236" s="94"/>
    </row>
    <row r="237" spans="1:4" ht="12.75">
      <c r="A237" s="94" t="s">
        <v>613</v>
      </c>
      <c r="B237" s="94" t="s">
        <v>614</v>
      </c>
      <c r="C237" s="94" t="s">
        <v>615</v>
      </c>
      <c r="D237" s="94"/>
    </row>
    <row r="238" spans="1:4" ht="12.75">
      <c r="A238" s="94" t="s">
        <v>610</v>
      </c>
      <c r="B238" s="94" t="s">
        <v>611</v>
      </c>
      <c r="C238" s="94" t="s">
        <v>612</v>
      </c>
      <c r="D238" s="94"/>
    </row>
    <row r="239" spans="1:4" ht="12.75">
      <c r="A239" s="94" t="s">
        <v>259</v>
      </c>
      <c r="B239" s="94" t="s">
        <v>260</v>
      </c>
      <c r="C239" s="94" t="s">
        <v>261</v>
      </c>
      <c r="D239" s="94"/>
    </row>
    <row r="240" spans="1:4" ht="12.75">
      <c r="A240" s="95" t="s">
        <v>1014</v>
      </c>
      <c r="B240" s="95" t="s">
        <v>605</v>
      </c>
      <c r="C240" s="95" t="s">
        <v>606</v>
      </c>
      <c r="D240" s="95"/>
    </row>
    <row r="241" spans="1:4" ht="12.75">
      <c r="A241" s="94" t="s">
        <v>607</v>
      </c>
      <c r="B241" s="94" t="s">
        <v>608</v>
      </c>
      <c r="C241" s="94" t="s">
        <v>609</v>
      </c>
      <c r="D241" s="94"/>
    </row>
    <row r="242" spans="1:4" ht="12.75">
      <c r="A242" s="95" t="s">
        <v>726</v>
      </c>
      <c r="B242" s="95" t="s">
        <v>727</v>
      </c>
      <c r="C242" s="95" t="s">
        <v>728</v>
      </c>
      <c r="D242" s="95"/>
    </row>
    <row r="243" spans="1:4" ht="12.75">
      <c r="A243" s="94" t="s">
        <v>352</v>
      </c>
      <c r="B243" s="94" t="s">
        <v>353</v>
      </c>
      <c r="C243" s="94" t="s">
        <v>354</v>
      </c>
      <c r="D243" s="94"/>
    </row>
    <row r="244" spans="1:4" ht="12.75">
      <c r="A244" s="96" t="s">
        <v>396</v>
      </c>
      <c r="B244" s="2" t="s">
        <v>854</v>
      </c>
      <c r="C244" s="2" t="s">
        <v>855</v>
      </c>
      <c r="D244" s="2"/>
    </row>
    <row r="245" spans="1:4" ht="12.75" customHeight="1">
      <c r="A245" s="86" t="s">
        <v>856</v>
      </c>
      <c r="B245" s="94" t="s">
        <v>857</v>
      </c>
      <c r="C245" s="86" t="s">
        <v>858</v>
      </c>
      <c r="D245" s="86"/>
    </row>
    <row r="246" spans="1:4" ht="12.75">
      <c r="A246" s="90" t="s">
        <v>1522</v>
      </c>
      <c r="B246" s="90" t="s">
        <v>1523</v>
      </c>
      <c r="C246" s="90" t="s">
        <v>1524</v>
      </c>
      <c r="D246" s="90"/>
    </row>
    <row r="247" spans="1:4" ht="12.75">
      <c r="A247" s="90" t="s">
        <v>1001</v>
      </c>
      <c r="B247" t="s">
        <v>859</v>
      </c>
      <c r="C247" s="90" t="s">
        <v>1002</v>
      </c>
      <c r="D247" s="90"/>
    </row>
    <row r="248" spans="1:3" ht="12.75">
      <c r="A248" t="s">
        <v>860</v>
      </c>
      <c r="B248" t="s">
        <v>861</v>
      </c>
      <c r="C248" t="s">
        <v>862</v>
      </c>
    </row>
    <row r="249" spans="1:3" ht="12.75">
      <c r="A249" t="s">
        <v>863</v>
      </c>
      <c r="B249" t="s">
        <v>864</v>
      </c>
      <c r="C249" t="s">
        <v>865</v>
      </c>
    </row>
    <row r="250" spans="1:3" ht="12.75">
      <c r="A250" t="s">
        <v>866</v>
      </c>
      <c r="B250" s="2" t="s">
        <v>867</v>
      </c>
      <c r="C250" t="s">
        <v>868</v>
      </c>
    </row>
    <row r="251" spans="1:3" ht="12.75">
      <c r="A251" t="s">
        <v>869</v>
      </c>
      <c r="B251" s="2" t="s">
        <v>870</v>
      </c>
      <c r="C251" t="s">
        <v>871</v>
      </c>
    </row>
    <row r="252" spans="1:3" ht="12.75">
      <c r="A252" t="s">
        <v>872</v>
      </c>
      <c r="B252" s="2" t="s">
        <v>873</v>
      </c>
      <c r="C252" t="s">
        <v>874</v>
      </c>
    </row>
    <row r="253" spans="1:3" ht="12.75">
      <c r="A253" t="s">
        <v>875</v>
      </c>
      <c r="B253" s="2" t="s">
        <v>876</v>
      </c>
      <c r="C253" t="s">
        <v>877</v>
      </c>
    </row>
    <row r="254" spans="1:4" ht="12.75">
      <c r="A254" s="2" t="s">
        <v>878</v>
      </c>
      <c r="B254" s="2" t="s">
        <v>879</v>
      </c>
      <c r="C254" s="2" t="s">
        <v>880</v>
      </c>
      <c r="D254" s="2"/>
    </row>
    <row r="255" spans="1:4" ht="12.75">
      <c r="A255" s="2" t="s">
        <v>881</v>
      </c>
      <c r="B255" s="2" t="s">
        <v>882</v>
      </c>
      <c r="C255" s="2" t="s">
        <v>883</v>
      </c>
      <c r="D255" s="2"/>
    </row>
    <row r="256" spans="1:4" ht="12.75">
      <c r="A256" s="2" t="s">
        <v>884</v>
      </c>
      <c r="B256" s="2" t="s">
        <v>885</v>
      </c>
      <c r="C256" s="2" t="s">
        <v>886</v>
      </c>
      <c r="D256" s="2"/>
    </row>
    <row r="257" spans="1:4" ht="12.75">
      <c r="A257" s="2" t="s">
        <v>887</v>
      </c>
      <c r="B257" s="2" t="s">
        <v>888</v>
      </c>
      <c r="C257" s="2" t="s">
        <v>889</v>
      </c>
      <c r="D257" s="2"/>
    </row>
    <row r="258" spans="1:3" ht="12.75">
      <c r="A258" t="s">
        <v>890</v>
      </c>
      <c r="B258" t="s">
        <v>891</v>
      </c>
      <c r="C258" t="s">
        <v>892</v>
      </c>
    </row>
    <row r="259" spans="1:3" ht="12.75">
      <c r="A259" t="s">
        <v>893</v>
      </c>
      <c r="B259" t="s">
        <v>894</v>
      </c>
      <c r="C259" t="s">
        <v>895</v>
      </c>
    </row>
    <row r="260" spans="1:3" ht="12.75">
      <c r="A260" t="s">
        <v>896</v>
      </c>
      <c r="B260" t="s">
        <v>897</v>
      </c>
      <c r="C260" t="s">
        <v>898</v>
      </c>
    </row>
    <row r="261" spans="1:4" ht="25.5">
      <c r="A261" s="34" t="s">
        <v>899</v>
      </c>
      <c r="B261" s="34" t="s">
        <v>900</v>
      </c>
      <c r="C261" s="34" t="s">
        <v>901</v>
      </c>
      <c r="D261" s="34"/>
    </row>
    <row r="262" spans="1:4" ht="25.5">
      <c r="A262" s="34" t="s">
        <v>902</v>
      </c>
      <c r="B262" s="34" t="s">
        <v>903</v>
      </c>
      <c r="C262" s="34" t="s">
        <v>904</v>
      </c>
      <c r="D262" s="34"/>
    </row>
    <row r="263" spans="1:4" ht="12.75">
      <c r="A263" s="34" t="s">
        <v>905</v>
      </c>
      <c r="B263" s="34" t="s">
        <v>906</v>
      </c>
      <c r="C263" s="34" t="s">
        <v>907</v>
      </c>
      <c r="D263" s="34"/>
    </row>
    <row r="264" spans="1:4" ht="12.75">
      <c r="A264" s="34" t="s">
        <v>908</v>
      </c>
      <c r="B264" s="34" t="s">
        <v>909</v>
      </c>
      <c r="C264" s="34" t="s">
        <v>910</v>
      </c>
      <c r="D264" s="34"/>
    </row>
    <row r="265" spans="1:4" ht="12.75">
      <c r="A265" s="34" t="s">
        <v>911</v>
      </c>
      <c r="B265" s="34" t="s">
        <v>912</v>
      </c>
      <c r="C265" s="34" t="s">
        <v>913</v>
      </c>
      <c r="D265" s="34"/>
    </row>
    <row r="266" spans="1:4" ht="25.5">
      <c r="A266" s="34" t="s">
        <v>914</v>
      </c>
      <c r="B266" s="34" t="s">
        <v>915</v>
      </c>
      <c r="C266" s="34" t="s">
        <v>916</v>
      </c>
      <c r="D266" s="34"/>
    </row>
    <row r="267" spans="1:4" ht="12.75">
      <c r="A267" t="s">
        <v>917</v>
      </c>
      <c r="B267" s="2" t="s">
        <v>918</v>
      </c>
      <c r="C267" s="2" t="s">
        <v>919</v>
      </c>
      <c r="D267" s="2"/>
    </row>
    <row r="268" spans="1:4" ht="12.75">
      <c r="A268" t="s">
        <v>920</v>
      </c>
      <c r="B268" s="2" t="s">
        <v>921</v>
      </c>
      <c r="C268" s="2" t="s">
        <v>922</v>
      </c>
      <c r="D268" s="2"/>
    </row>
    <row r="269" spans="1:3" ht="12.75">
      <c r="A269" t="s">
        <v>923</v>
      </c>
      <c r="B269" t="s">
        <v>924</v>
      </c>
      <c r="C269" t="s">
        <v>925</v>
      </c>
    </row>
    <row r="270" spans="1:3" ht="12.75">
      <c r="A270" t="s">
        <v>926</v>
      </c>
      <c r="B270" t="s">
        <v>927</v>
      </c>
      <c r="C270" t="s">
        <v>928</v>
      </c>
    </row>
    <row r="271" spans="1:3" ht="12.75">
      <c r="A271" t="s">
        <v>929</v>
      </c>
      <c r="B271" t="s">
        <v>930</v>
      </c>
      <c r="C271" t="s">
        <v>931</v>
      </c>
    </row>
    <row r="272" spans="1:3" ht="12.75">
      <c r="A272" t="s">
        <v>932</v>
      </c>
      <c r="B272" s="2" t="s">
        <v>933</v>
      </c>
      <c r="C272" t="s">
        <v>934</v>
      </c>
    </row>
    <row r="273" spans="1:4" ht="12.75">
      <c r="A273" s="2" t="s">
        <v>529</v>
      </c>
      <c r="B273" s="2" t="s">
        <v>935</v>
      </c>
      <c r="C273" s="2" t="s">
        <v>936</v>
      </c>
      <c r="D273" s="2"/>
    </row>
    <row r="274" spans="1:4" ht="12.75">
      <c r="A274" t="s">
        <v>937</v>
      </c>
      <c r="B274" s="2" t="s">
        <v>938</v>
      </c>
      <c r="C274" s="97" t="s">
        <v>939</v>
      </c>
      <c r="D274" s="97"/>
    </row>
    <row r="275" spans="1:4" ht="12.75">
      <c r="A275" t="s">
        <v>940</v>
      </c>
      <c r="B275" s="2" t="s">
        <v>941</v>
      </c>
      <c r="C275" s="97" t="s">
        <v>942</v>
      </c>
      <c r="D275" s="97"/>
    </row>
    <row r="276" spans="1:4" ht="12.75">
      <c r="A276" t="s">
        <v>943</v>
      </c>
      <c r="B276" s="2" t="s">
        <v>944</v>
      </c>
      <c r="C276" s="97" t="s">
        <v>945</v>
      </c>
      <c r="D276" s="97"/>
    </row>
    <row r="277" spans="1:4" ht="12.75">
      <c r="A277" s="98" t="s">
        <v>946</v>
      </c>
      <c r="B277" s="99" t="s">
        <v>947</v>
      </c>
      <c r="C277" s="100" t="s">
        <v>948</v>
      </c>
      <c r="D277" s="100"/>
    </row>
    <row r="278" spans="1:3" ht="12.75">
      <c r="A278" s="34" t="s">
        <v>949</v>
      </c>
      <c r="B278" t="s">
        <v>950</v>
      </c>
      <c r="C278" t="s">
        <v>951</v>
      </c>
    </row>
    <row r="279" spans="1:3" ht="25.5">
      <c r="A279" s="2" t="s">
        <v>1003</v>
      </c>
      <c r="B279" t="s">
        <v>1004</v>
      </c>
      <c r="C279" t="s">
        <v>1008</v>
      </c>
    </row>
    <row r="280" spans="1:3" ht="12.75">
      <c r="A280" s="2" t="s">
        <v>1005</v>
      </c>
      <c r="B280" t="s">
        <v>1006</v>
      </c>
      <c r="C280" t="s">
        <v>1007</v>
      </c>
    </row>
    <row r="281" spans="1:3" ht="12.75">
      <c r="A281" s="96" t="s">
        <v>1015</v>
      </c>
      <c r="B281" t="s">
        <v>1016</v>
      </c>
      <c r="C281" t="s">
        <v>1017</v>
      </c>
    </row>
    <row r="282" spans="1:4" ht="12.75">
      <c r="A282" s="213" t="s">
        <v>1525</v>
      </c>
      <c r="B282" s="214" t="s">
        <v>1526</v>
      </c>
      <c r="C282" s="214" t="s">
        <v>1527</v>
      </c>
      <c r="D282" s="214"/>
    </row>
    <row r="283" spans="1:4" ht="12.75">
      <c r="A283" s="213" t="s">
        <v>1528</v>
      </c>
      <c r="B283" s="214" t="s">
        <v>1529</v>
      </c>
      <c r="C283" s="214" t="s">
        <v>1530</v>
      </c>
      <c r="D283" s="214"/>
    </row>
    <row r="284" spans="1:4" ht="12.75">
      <c r="A284" s="213" t="s">
        <v>1531</v>
      </c>
      <c r="B284" s="214" t="s">
        <v>1532</v>
      </c>
      <c r="C284" s="214" t="s">
        <v>1533</v>
      </c>
      <c r="D284" s="214"/>
    </row>
    <row r="285" spans="1:4" ht="15">
      <c r="A285" s="284" t="s">
        <v>1619</v>
      </c>
      <c r="B285" s="334" t="s">
        <v>1624</v>
      </c>
      <c r="C285" s="95" t="s">
        <v>1625</v>
      </c>
      <c r="D285" s="95"/>
    </row>
    <row r="286" spans="1:4" ht="15">
      <c r="A286" s="284" t="s">
        <v>1620</v>
      </c>
      <c r="B286" s="334" t="s">
        <v>1626</v>
      </c>
      <c r="C286" s="95" t="s">
        <v>1627</v>
      </c>
      <c r="D286" s="95"/>
    </row>
    <row r="287" spans="1:4" ht="15">
      <c r="A287" s="284" t="s">
        <v>1621</v>
      </c>
      <c r="B287" s="334" t="s">
        <v>1628</v>
      </c>
      <c r="C287" s="95" t="s">
        <v>1629</v>
      </c>
      <c r="D287" s="95"/>
    </row>
    <row r="288" spans="1:4" ht="15">
      <c r="A288" s="284" t="s">
        <v>1622</v>
      </c>
      <c r="B288" s="334" t="s">
        <v>1630</v>
      </c>
      <c r="C288" s="95" t="s">
        <v>1631</v>
      </c>
      <c r="D288" s="95"/>
    </row>
    <row r="289" spans="1:4" ht="15">
      <c r="A289" s="284" t="s">
        <v>1623</v>
      </c>
      <c r="B289" s="334" t="s">
        <v>1632</v>
      </c>
      <c r="C289" s="95" t="s">
        <v>1633</v>
      </c>
      <c r="D289" s="9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1" width="10.7109375" style="123" customWidth="1"/>
    <col min="12" max="16384" width="9.00390625" style="123" customWidth="1"/>
  </cols>
  <sheetData>
    <row r="1" spans="1:11" ht="15.75">
      <c r="A1" s="324" t="s">
        <v>1090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2.75">
      <c r="A2" s="326"/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5">
      <c r="A3" s="327" t="s">
        <v>350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2.7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5">
      <c r="A5" s="325"/>
      <c r="B5" s="328" t="s">
        <v>351</v>
      </c>
      <c r="C5" s="329"/>
      <c r="D5" s="325"/>
      <c r="E5" s="325"/>
      <c r="F5" s="325"/>
      <c r="G5" s="325"/>
      <c r="H5" s="325"/>
      <c r="I5" s="325"/>
      <c r="J5" s="325"/>
      <c r="K5" s="325"/>
    </row>
    <row r="6" spans="1:11" ht="12.75">
      <c r="A6" s="325"/>
      <c r="B6" s="329"/>
      <c r="C6" s="329"/>
      <c r="D6" s="325"/>
      <c r="E6" s="325"/>
      <c r="F6" s="325"/>
      <c r="G6" s="325"/>
      <c r="H6" s="325"/>
      <c r="I6" s="325"/>
      <c r="J6" s="325"/>
      <c r="K6" s="325"/>
    </row>
    <row r="7" spans="1:11" ht="12.75">
      <c r="A7" s="330"/>
      <c r="B7" s="331"/>
      <c r="C7" s="332" t="s">
        <v>715</v>
      </c>
      <c r="D7" s="330"/>
      <c r="E7" s="330"/>
      <c r="F7" s="330"/>
      <c r="G7" s="330"/>
      <c r="H7" s="330"/>
      <c r="I7" s="330"/>
      <c r="J7" s="330"/>
      <c r="K7" s="330"/>
    </row>
    <row r="8" spans="1:11" ht="12.75">
      <c r="A8" s="330"/>
      <c r="B8" s="331"/>
      <c r="C8" s="332"/>
      <c r="D8" s="330"/>
      <c r="E8" s="330"/>
      <c r="F8" s="330"/>
      <c r="G8" s="330"/>
      <c r="H8" s="330"/>
      <c r="I8" s="330"/>
      <c r="J8" s="330"/>
      <c r="K8" s="330"/>
    </row>
    <row r="9" spans="1:11" ht="12.75">
      <c r="A9" s="330"/>
      <c r="B9" s="331"/>
      <c r="C9" s="331"/>
      <c r="D9" s="330" t="s">
        <v>345</v>
      </c>
      <c r="E9" s="330"/>
      <c r="F9" s="330"/>
      <c r="G9" s="330"/>
      <c r="H9" s="330"/>
      <c r="I9" s="330"/>
      <c r="J9" s="330"/>
      <c r="K9" s="330"/>
    </row>
    <row r="10" spans="1:11" ht="12.75">
      <c r="A10" s="330"/>
      <c r="B10" s="331"/>
      <c r="C10" s="331"/>
      <c r="D10" s="330"/>
      <c r="E10" s="330"/>
      <c r="F10" s="330"/>
      <c r="G10" s="330"/>
      <c r="H10" s="330"/>
      <c r="I10" s="330"/>
      <c r="J10" s="330"/>
      <c r="K10" s="330"/>
    </row>
    <row r="11" spans="1:11" ht="12.75">
      <c r="A11" s="330"/>
      <c r="B11" s="331"/>
      <c r="C11" s="332" t="s">
        <v>346</v>
      </c>
      <c r="D11" s="330"/>
      <c r="E11" s="330"/>
      <c r="F11" s="330"/>
      <c r="G11" s="330"/>
      <c r="H11" s="330"/>
      <c r="I11" s="330"/>
      <c r="J11" s="330"/>
      <c r="K11" s="330"/>
    </row>
    <row r="12" spans="1:11" ht="12.75">
      <c r="A12" s="330"/>
      <c r="B12" s="331"/>
      <c r="C12" s="332"/>
      <c r="D12" s="330"/>
      <c r="E12" s="330"/>
      <c r="F12" s="330"/>
      <c r="G12" s="330"/>
      <c r="H12" s="330"/>
      <c r="I12" s="330"/>
      <c r="J12" s="330"/>
      <c r="K12" s="330"/>
    </row>
    <row r="13" spans="1:11" ht="12.75">
      <c r="A13" s="330"/>
      <c r="B13" s="331"/>
      <c r="C13" s="331"/>
      <c r="D13" s="330" t="s">
        <v>372</v>
      </c>
      <c r="E13" s="330"/>
      <c r="F13" s="330"/>
      <c r="G13" s="330"/>
      <c r="H13" s="330"/>
      <c r="I13" s="330"/>
      <c r="J13" s="330"/>
      <c r="K13" s="330"/>
    </row>
    <row r="14" spans="1:11" ht="12.75">
      <c r="A14" s="330"/>
      <c r="B14" s="331"/>
      <c r="C14" s="331"/>
      <c r="D14" s="330"/>
      <c r="E14" s="330"/>
      <c r="F14" s="330"/>
      <c r="G14" s="330"/>
      <c r="H14" s="330"/>
      <c r="I14" s="330"/>
      <c r="J14" s="330"/>
      <c r="K14" s="330"/>
    </row>
    <row r="15" spans="1:11" ht="12.75">
      <c r="A15" s="330"/>
      <c r="B15" s="331"/>
      <c r="C15" s="332" t="s">
        <v>373</v>
      </c>
      <c r="D15" s="330"/>
      <c r="E15" s="330"/>
      <c r="F15" s="330"/>
      <c r="G15" s="330"/>
      <c r="H15" s="330"/>
      <c r="I15" s="330"/>
      <c r="J15" s="330"/>
      <c r="K15" s="330"/>
    </row>
    <row r="16" spans="1:11" ht="12.75">
      <c r="A16" s="330"/>
      <c r="B16" s="331"/>
      <c r="C16" s="332"/>
      <c r="D16" s="330"/>
      <c r="E16" s="330"/>
      <c r="F16" s="330"/>
      <c r="G16" s="330"/>
      <c r="H16" s="330"/>
      <c r="I16" s="330"/>
      <c r="J16" s="330"/>
      <c r="K16" s="330"/>
    </row>
    <row r="17" spans="1:11" ht="12.75">
      <c r="A17" s="330"/>
      <c r="B17" s="331"/>
      <c r="C17" s="331"/>
      <c r="D17" s="330" t="s">
        <v>374</v>
      </c>
      <c r="E17" s="330"/>
      <c r="F17" s="330"/>
      <c r="G17" s="330"/>
      <c r="H17" s="330"/>
      <c r="I17" s="330"/>
      <c r="J17" s="330"/>
      <c r="K17" s="330"/>
    </row>
    <row r="18" spans="1:11" ht="12.75">
      <c r="A18" s="330"/>
      <c r="B18" s="331"/>
      <c r="C18" s="331"/>
      <c r="D18" s="330" t="s">
        <v>375</v>
      </c>
      <c r="E18" s="330"/>
      <c r="F18" s="330"/>
      <c r="G18" s="330"/>
      <c r="H18" s="330"/>
      <c r="I18" s="330"/>
      <c r="J18" s="330"/>
      <c r="K18" s="330"/>
    </row>
    <row r="19" spans="1:11" ht="12.75">
      <c r="A19" s="330"/>
      <c r="B19" s="331"/>
      <c r="C19" s="332"/>
      <c r="D19" s="330"/>
      <c r="E19" s="330"/>
      <c r="F19" s="330"/>
      <c r="G19" s="330"/>
      <c r="H19" s="330"/>
      <c r="I19" s="330"/>
      <c r="J19" s="330"/>
      <c r="K19" s="330"/>
    </row>
    <row r="20" spans="1:11" ht="12.75">
      <c r="A20" s="330"/>
      <c r="B20" s="331"/>
      <c r="C20" s="332" t="s">
        <v>376</v>
      </c>
      <c r="D20" s="330"/>
      <c r="E20" s="330"/>
      <c r="F20" s="330"/>
      <c r="G20" s="330"/>
      <c r="H20" s="330"/>
      <c r="I20" s="330"/>
      <c r="J20" s="330"/>
      <c r="K20" s="330"/>
    </row>
    <row r="21" spans="1:11" ht="12.75">
      <c r="A21" s="330"/>
      <c r="B21" s="331"/>
      <c r="C21" s="331"/>
      <c r="D21" s="330"/>
      <c r="E21" s="330"/>
      <c r="F21" s="330"/>
      <c r="G21" s="330"/>
      <c r="H21" s="330"/>
      <c r="I21" s="330"/>
      <c r="J21" s="330"/>
      <c r="K21" s="330"/>
    </row>
    <row r="22" spans="1:11" ht="12.75">
      <c r="A22" s="330"/>
      <c r="B22" s="331"/>
      <c r="C22" s="331"/>
      <c r="D22" s="330" t="s">
        <v>377</v>
      </c>
      <c r="E22" s="330"/>
      <c r="F22" s="330"/>
      <c r="G22" s="330"/>
      <c r="H22" s="330"/>
      <c r="I22" s="330"/>
      <c r="J22" s="330"/>
      <c r="K22" s="330"/>
    </row>
    <row r="23" spans="1:11" ht="12.75">
      <c r="A23" s="330"/>
      <c r="B23" s="331"/>
      <c r="C23" s="332"/>
      <c r="D23" s="330"/>
      <c r="E23" s="330"/>
      <c r="F23" s="330"/>
      <c r="G23" s="330"/>
      <c r="H23" s="330"/>
      <c r="I23" s="330"/>
      <c r="J23" s="330"/>
      <c r="K23" s="330"/>
    </row>
    <row r="24" spans="1:11" ht="12.75">
      <c r="A24" s="330"/>
      <c r="B24" s="331"/>
      <c r="C24" s="332" t="s">
        <v>685</v>
      </c>
      <c r="D24" s="330"/>
      <c r="E24" s="330"/>
      <c r="F24" s="330"/>
      <c r="G24" s="330"/>
      <c r="H24" s="330"/>
      <c r="I24" s="330"/>
      <c r="J24" s="330"/>
      <c r="K24" s="330"/>
    </row>
    <row r="25" spans="1:11" ht="12.75">
      <c r="A25" s="330"/>
      <c r="B25" s="331"/>
      <c r="C25" s="331"/>
      <c r="D25" s="330"/>
      <c r="E25" s="330"/>
      <c r="F25" s="330"/>
      <c r="G25" s="330"/>
      <c r="H25" s="330"/>
      <c r="I25" s="330"/>
      <c r="J25" s="330"/>
      <c r="K25" s="330"/>
    </row>
    <row r="26" spans="1:11" ht="12.75">
      <c r="A26" s="330"/>
      <c r="B26" s="331"/>
      <c r="C26" s="331"/>
      <c r="D26" s="330" t="s">
        <v>378</v>
      </c>
      <c r="E26" s="330"/>
      <c r="F26" s="330"/>
      <c r="G26" s="330"/>
      <c r="H26" s="330"/>
      <c r="I26" s="330"/>
      <c r="J26" s="330"/>
      <c r="K26" s="330"/>
    </row>
    <row r="27" spans="1:11" ht="12.75">
      <c r="A27" s="330"/>
      <c r="B27" s="331"/>
      <c r="C27" s="332"/>
      <c r="D27" s="330"/>
      <c r="E27" s="330"/>
      <c r="F27" s="330"/>
      <c r="G27" s="330"/>
      <c r="H27" s="330"/>
      <c r="I27" s="330"/>
      <c r="J27" s="330"/>
      <c r="K27" s="330"/>
    </row>
    <row r="28" spans="1:11" ht="12.75">
      <c r="A28" s="330"/>
      <c r="B28" s="331"/>
      <c r="C28" s="332" t="s">
        <v>379</v>
      </c>
      <c r="D28" s="330"/>
      <c r="E28" s="330"/>
      <c r="F28" s="330"/>
      <c r="G28" s="330"/>
      <c r="H28" s="330"/>
      <c r="I28" s="330"/>
      <c r="J28" s="330"/>
      <c r="K28" s="330"/>
    </row>
    <row r="29" spans="1:11" ht="12.75">
      <c r="A29" s="330"/>
      <c r="B29" s="331"/>
      <c r="C29" s="331"/>
      <c r="D29" s="330"/>
      <c r="E29" s="330"/>
      <c r="F29" s="330"/>
      <c r="G29" s="330"/>
      <c r="H29" s="330"/>
      <c r="I29" s="330"/>
      <c r="J29" s="330"/>
      <c r="K29" s="330"/>
    </row>
    <row r="30" spans="1:11" ht="12.75">
      <c r="A30" s="330"/>
      <c r="B30" s="331"/>
      <c r="C30" s="331"/>
      <c r="D30" s="330" t="s">
        <v>380</v>
      </c>
      <c r="E30" s="330"/>
      <c r="F30" s="330"/>
      <c r="G30" s="330"/>
      <c r="H30" s="330"/>
      <c r="I30" s="330"/>
      <c r="J30" s="330"/>
      <c r="K30" s="330"/>
    </row>
    <row r="31" spans="1:11" ht="12.75">
      <c r="A31" s="330"/>
      <c r="B31" s="331"/>
      <c r="C31" s="331"/>
      <c r="D31" s="330"/>
      <c r="E31" s="330"/>
      <c r="F31" s="330"/>
      <c r="G31" s="330"/>
      <c r="H31" s="330"/>
      <c r="I31" s="330"/>
      <c r="J31" s="330"/>
      <c r="K31" s="330"/>
    </row>
    <row r="32" spans="1:11" ht="12.75">
      <c r="A32" s="330"/>
      <c r="B32" s="330"/>
      <c r="C32" s="333" t="s">
        <v>381</v>
      </c>
      <c r="D32" s="330"/>
      <c r="E32" s="330"/>
      <c r="F32" s="330"/>
      <c r="G32" s="330"/>
      <c r="H32" s="330"/>
      <c r="I32" s="330"/>
      <c r="J32" s="330"/>
      <c r="K32" s="330"/>
    </row>
    <row r="33" spans="1:11" ht="12.75">
      <c r="A33" s="330"/>
      <c r="B33" s="333"/>
      <c r="C33" s="330"/>
      <c r="D33" s="330"/>
      <c r="E33" s="330"/>
      <c r="F33" s="330"/>
      <c r="G33" s="330"/>
      <c r="H33" s="330"/>
      <c r="I33" s="330"/>
      <c r="J33" s="330"/>
      <c r="K33" s="330"/>
    </row>
    <row r="34" spans="1:11" ht="12.75">
      <c r="A34" s="330"/>
      <c r="B34" s="330"/>
      <c r="C34" s="330"/>
      <c r="D34" s="330" t="s">
        <v>382</v>
      </c>
      <c r="E34" s="330"/>
      <c r="F34" s="330"/>
      <c r="G34" s="330"/>
      <c r="H34" s="330"/>
      <c r="I34" s="330"/>
      <c r="J34" s="330"/>
      <c r="K34" s="330"/>
    </row>
    <row r="35" spans="1:11" ht="12.75">
      <c r="A35" s="330"/>
      <c r="B35" s="330"/>
      <c r="C35" s="333"/>
      <c r="D35" s="330" t="s">
        <v>383</v>
      </c>
      <c r="E35" s="330"/>
      <c r="F35" s="330"/>
      <c r="G35" s="330"/>
      <c r="H35" s="330"/>
      <c r="I35" s="330"/>
      <c r="J35" s="330"/>
      <c r="K35" s="330"/>
    </row>
    <row r="36" spans="1:11" ht="12.75">
      <c r="A36" s="330"/>
      <c r="B36" s="330"/>
      <c r="C36" s="330"/>
      <c r="D36" s="330" t="s">
        <v>384</v>
      </c>
      <c r="E36" s="330"/>
      <c r="F36" s="330"/>
      <c r="G36" s="330"/>
      <c r="H36" s="330"/>
      <c r="I36" s="330"/>
      <c r="J36" s="330"/>
      <c r="K36" s="330"/>
    </row>
    <row r="37" spans="1:11" ht="12.75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</row>
    <row r="38" spans="1:11" ht="15">
      <c r="A38" s="330"/>
      <c r="B38" s="327" t="s">
        <v>385</v>
      </c>
      <c r="C38" s="330"/>
      <c r="D38" s="330"/>
      <c r="E38" s="330"/>
      <c r="F38" s="330"/>
      <c r="G38" s="330"/>
      <c r="H38" s="330"/>
      <c r="I38" s="330"/>
      <c r="J38" s="330"/>
      <c r="K38" s="330"/>
    </row>
    <row r="39" spans="1:11" ht="12.75">
      <c r="A39" s="330"/>
      <c r="B39" s="330"/>
      <c r="C39" s="330"/>
      <c r="D39" s="330"/>
      <c r="E39" s="330"/>
      <c r="F39" s="330"/>
      <c r="G39" s="330"/>
      <c r="H39" s="330"/>
      <c r="I39" s="330"/>
      <c r="J39" s="330"/>
      <c r="K39" s="330"/>
    </row>
    <row r="40" spans="1:11" ht="12.75">
      <c r="A40" s="330"/>
      <c r="B40" s="330"/>
      <c r="C40" s="333" t="s">
        <v>386</v>
      </c>
      <c r="D40" s="330"/>
      <c r="E40" s="330"/>
      <c r="F40" s="330"/>
      <c r="G40" s="330"/>
      <c r="H40" s="330"/>
      <c r="I40" s="330"/>
      <c r="J40" s="330"/>
      <c r="K40" s="330"/>
    </row>
    <row r="41" spans="1:11" ht="12.75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</row>
    <row r="42" spans="1:11" ht="12.75">
      <c r="A42" s="330"/>
      <c r="B42" s="330"/>
      <c r="C42" s="330"/>
      <c r="D42" s="330" t="s">
        <v>387</v>
      </c>
      <c r="E42" s="330"/>
      <c r="F42" s="330"/>
      <c r="G42" s="330"/>
      <c r="H42" s="330"/>
      <c r="I42" s="330"/>
      <c r="J42" s="330"/>
      <c r="K42" s="330"/>
    </row>
    <row r="43" spans="1:11" ht="12.75">
      <c r="A43" s="330"/>
      <c r="B43" s="330"/>
      <c r="C43" s="333"/>
      <c r="D43" s="330" t="s">
        <v>388</v>
      </c>
      <c r="E43" s="330"/>
      <c r="F43" s="330"/>
      <c r="G43" s="330"/>
      <c r="H43" s="330"/>
      <c r="I43" s="330"/>
      <c r="J43" s="330"/>
      <c r="K43" s="330"/>
    </row>
    <row r="44" spans="1:11" ht="12.75">
      <c r="A44" s="330"/>
      <c r="B44" s="330"/>
      <c r="C44" s="330"/>
      <c r="D44" s="330" t="s">
        <v>389</v>
      </c>
      <c r="E44" s="330"/>
      <c r="F44" s="330"/>
      <c r="G44" s="330"/>
      <c r="H44" s="330"/>
      <c r="I44" s="330"/>
      <c r="J44" s="330"/>
      <c r="K44" s="330"/>
    </row>
    <row r="45" spans="1:11" ht="12.75">
      <c r="A45" s="330"/>
      <c r="B45" s="330"/>
      <c r="C45" s="330"/>
      <c r="D45" s="330" t="s">
        <v>390</v>
      </c>
      <c r="E45" s="330"/>
      <c r="F45" s="330"/>
      <c r="G45" s="330"/>
      <c r="H45" s="330"/>
      <c r="I45" s="330"/>
      <c r="J45" s="330"/>
      <c r="K45" s="330"/>
    </row>
    <row r="46" spans="1:11" ht="12.75">
      <c r="A46" s="330"/>
      <c r="B46" s="330"/>
      <c r="C46" s="330"/>
      <c r="D46" s="330"/>
      <c r="E46" s="330"/>
      <c r="F46" s="330"/>
      <c r="G46" s="330"/>
      <c r="H46" s="330"/>
      <c r="I46" s="330"/>
      <c r="J46" s="330"/>
      <c r="K46" s="330"/>
    </row>
    <row r="47" spans="1:11" ht="12.75">
      <c r="A47" s="330"/>
      <c r="B47" s="330"/>
      <c r="C47" s="333"/>
      <c r="D47" s="330"/>
      <c r="E47" s="330"/>
      <c r="F47" s="330"/>
      <c r="G47" s="330"/>
      <c r="H47" s="330"/>
      <c r="I47" s="330"/>
      <c r="J47" s="330"/>
      <c r="K47" s="330"/>
    </row>
    <row r="48" spans="1:11" ht="12.75">
      <c r="A48" s="330"/>
      <c r="B48" s="330"/>
      <c r="C48" s="333" t="s">
        <v>391</v>
      </c>
      <c r="D48" s="330"/>
      <c r="E48" s="330"/>
      <c r="F48" s="330"/>
      <c r="G48" s="330"/>
      <c r="H48" s="330"/>
      <c r="I48" s="330"/>
      <c r="J48" s="330"/>
      <c r="K48" s="330"/>
    </row>
    <row r="49" spans="1:11" ht="12.75">
      <c r="A49" s="330"/>
      <c r="B49" s="330"/>
      <c r="C49" s="330"/>
      <c r="D49" s="330"/>
      <c r="E49" s="330"/>
      <c r="F49" s="330"/>
      <c r="G49" s="330"/>
      <c r="H49" s="330"/>
      <c r="I49" s="330"/>
      <c r="J49" s="330"/>
      <c r="K49" s="330"/>
    </row>
    <row r="50" spans="1:11" ht="12.75">
      <c r="A50" s="330"/>
      <c r="B50" s="330"/>
      <c r="C50" s="330"/>
      <c r="D50" s="330" t="s">
        <v>392</v>
      </c>
      <c r="E50" s="330"/>
      <c r="F50" s="330"/>
      <c r="G50" s="330"/>
      <c r="H50" s="330"/>
      <c r="I50" s="330"/>
      <c r="J50" s="330"/>
      <c r="K50" s="330"/>
    </row>
    <row r="51" spans="1:11" ht="12.75">
      <c r="A51" s="330"/>
      <c r="B51" s="330"/>
      <c r="C51" s="333"/>
      <c r="D51" s="330"/>
      <c r="E51" s="330"/>
      <c r="F51" s="330"/>
      <c r="G51" s="330"/>
      <c r="H51" s="330"/>
      <c r="I51" s="330"/>
      <c r="J51" s="330"/>
      <c r="K51" s="330"/>
    </row>
    <row r="52" spans="1:11" ht="12.75">
      <c r="A52" s="330"/>
      <c r="B52" s="330"/>
      <c r="C52" s="333" t="s">
        <v>618</v>
      </c>
      <c r="D52" s="330"/>
      <c r="E52" s="330"/>
      <c r="F52" s="330"/>
      <c r="G52" s="330"/>
      <c r="H52" s="330"/>
      <c r="I52" s="330"/>
      <c r="J52" s="330"/>
      <c r="K52" s="330"/>
    </row>
    <row r="53" spans="1:11" ht="12.75">
      <c r="A53" s="330"/>
      <c r="B53" s="330"/>
      <c r="C53" s="330"/>
      <c r="D53" s="330"/>
      <c r="E53" s="330"/>
      <c r="F53" s="330"/>
      <c r="G53" s="330"/>
      <c r="H53" s="330"/>
      <c r="I53" s="330"/>
      <c r="J53" s="330"/>
      <c r="K53" s="330"/>
    </row>
    <row r="54" spans="1:11" ht="12.75">
      <c r="A54" s="330"/>
      <c r="B54" s="330"/>
      <c r="C54" s="330"/>
      <c r="D54" s="330" t="s">
        <v>1091</v>
      </c>
      <c r="E54" s="330"/>
      <c r="F54" s="330"/>
      <c r="G54" s="330"/>
      <c r="H54" s="330"/>
      <c r="I54" s="330"/>
      <c r="J54" s="330"/>
      <c r="K54" s="330"/>
    </row>
    <row r="55" spans="1:11" ht="12.75">
      <c r="A55" s="330"/>
      <c r="B55" s="330"/>
      <c r="C55" s="333"/>
      <c r="D55" s="330"/>
      <c r="E55" s="330"/>
      <c r="F55" s="330"/>
      <c r="G55" s="330"/>
      <c r="H55" s="330"/>
      <c r="I55" s="330"/>
      <c r="J55" s="330"/>
      <c r="K55" s="330"/>
    </row>
    <row r="56" spans="1:11" ht="12.75">
      <c r="A56" s="330"/>
      <c r="B56" s="330"/>
      <c r="C56" s="333" t="s">
        <v>619</v>
      </c>
      <c r="D56" s="330"/>
      <c r="E56" s="330"/>
      <c r="F56" s="330"/>
      <c r="G56" s="330"/>
      <c r="H56" s="330"/>
      <c r="I56" s="330"/>
      <c r="J56" s="330"/>
      <c r="K56" s="330"/>
    </row>
    <row r="57" spans="1:11" ht="12.75">
      <c r="A57" s="330"/>
      <c r="B57" s="330"/>
      <c r="C57" s="330"/>
      <c r="D57" s="330"/>
      <c r="E57" s="330"/>
      <c r="F57" s="330"/>
      <c r="G57" s="330"/>
      <c r="H57" s="330"/>
      <c r="I57" s="330"/>
      <c r="J57" s="330"/>
      <c r="K57" s="330"/>
    </row>
    <row r="58" spans="1:11" ht="12.75">
      <c r="A58" s="330"/>
      <c r="B58" s="330"/>
      <c r="C58" s="330"/>
      <c r="D58" s="330" t="s">
        <v>393</v>
      </c>
      <c r="E58" s="330"/>
      <c r="F58" s="330"/>
      <c r="G58" s="330"/>
      <c r="H58" s="330"/>
      <c r="I58" s="330"/>
      <c r="J58" s="330"/>
      <c r="K58" s="330"/>
    </row>
    <row r="59" spans="1:11" ht="12.75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</row>
    <row r="60" spans="1:11" ht="12.75">
      <c r="A60" s="330"/>
      <c r="B60" s="330"/>
      <c r="C60" s="333" t="s">
        <v>1092</v>
      </c>
      <c r="D60" s="330"/>
      <c r="E60" s="330"/>
      <c r="F60" s="330"/>
      <c r="G60" s="330"/>
      <c r="H60" s="330"/>
      <c r="I60" s="330"/>
      <c r="J60" s="330"/>
      <c r="K60" s="330"/>
    </row>
    <row r="61" spans="1:11" ht="12.75">
      <c r="A61" s="330"/>
      <c r="B61" s="330"/>
      <c r="C61" s="330"/>
      <c r="D61" s="330"/>
      <c r="E61" s="330"/>
      <c r="F61" s="330"/>
      <c r="G61" s="330"/>
      <c r="H61" s="330"/>
      <c r="I61" s="330"/>
      <c r="J61" s="330"/>
      <c r="K61" s="330"/>
    </row>
    <row r="62" spans="1:11" ht="12.75">
      <c r="A62" s="330"/>
      <c r="B62" s="330"/>
      <c r="C62" s="330"/>
      <c r="D62" s="330" t="s">
        <v>394</v>
      </c>
      <c r="E62" s="330"/>
      <c r="F62" s="330"/>
      <c r="G62" s="330"/>
      <c r="H62" s="330"/>
      <c r="I62" s="330"/>
      <c r="J62" s="330"/>
      <c r="K62" s="330"/>
    </row>
    <row r="63" spans="1:11" ht="12.75">
      <c r="A63" s="330"/>
      <c r="B63" s="330"/>
      <c r="C63" s="330"/>
      <c r="D63" s="330" t="s">
        <v>347</v>
      </c>
      <c r="E63" s="330"/>
      <c r="F63" s="330"/>
      <c r="G63" s="330"/>
      <c r="H63" s="330"/>
      <c r="I63" s="330"/>
      <c r="J63" s="330"/>
      <c r="K63" s="330"/>
    </row>
    <row r="64" spans="1:11" ht="12.75">
      <c r="A64" s="330"/>
      <c r="B64" s="330"/>
      <c r="C64" s="330"/>
      <c r="D64" s="330" t="s">
        <v>348</v>
      </c>
      <c r="E64" s="330"/>
      <c r="F64" s="330"/>
      <c r="G64" s="330"/>
      <c r="H64" s="330"/>
      <c r="I64" s="330"/>
      <c r="J64" s="330"/>
      <c r="K64" s="330"/>
    </row>
    <row r="65" spans="1:11" ht="12.75">
      <c r="A65" s="330"/>
      <c r="B65" s="330"/>
      <c r="C65" s="330"/>
      <c r="D65" s="330"/>
      <c r="E65" s="330"/>
      <c r="F65" s="330"/>
      <c r="G65" s="330"/>
      <c r="H65" s="330"/>
      <c r="I65" s="330"/>
      <c r="J65" s="330"/>
      <c r="K65" s="330"/>
    </row>
    <row r="66" spans="1:11" ht="15">
      <c r="A66" s="327" t="s">
        <v>63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</row>
    <row r="67" spans="1:11" ht="12.75">
      <c r="A67" s="330"/>
      <c r="B67" s="330"/>
      <c r="C67" s="330"/>
      <c r="D67" s="330" t="s">
        <v>60</v>
      </c>
      <c r="E67" s="330"/>
      <c r="F67" s="330"/>
      <c r="G67" s="330"/>
      <c r="H67" s="330"/>
      <c r="I67" s="330"/>
      <c r="J67" s="330"/>
      <c r="K67" s="330"/>
    </row>
    <row r="68" spans="1:11" ht="12.75">
      <c r="A68" s="330"/>
      <c r="B68" s="330"/>
      <c r="C68" s="330"/>
      <c r="D68" s="330" t="s">
        <v>61</v>
      </c>
      <c r="E68" s="330"/>
      <c r="F68" s="330"/>
      <c r="G68" s="330"/>
      <c r="H68" s="330"/>
      <c r="I68" s="330"/>
      <c r="J68" s="330"/>
      <c r="K68" s="330"/>
    </row>
    <row r="69" spans="1:11" ht="12.75">
      <c r="A69" s="330"/>
      <c r="B69" s="330"/>
      <c r="C69" s="330"/>
      <c r="D69" s="330" t="s">
        <v>62</v>
      </c>
      <c r="E69" s="330"/>
      <c r="F69" s="330"/>
      <c r="G69" s="330"/>
      <c r="H69" s="330"/>
      <c r="I69" s="330"/>
      <c r="J69" s="330"/>
      <c r="K69" s="330"/>
    </row>
    <row r="70" spans="1:11" ht="12.75">
      <c r="A70" s="330"/>
      <c r="B70" s="330"/>
      <c r="C70" s="330"/>
      <c r="D70" s="330"/>
      <c r="E70" s="330"/>
      <c r="F70" s="330"/>
      <c r="G70" s="330"/>
      <c r="H70" s="330"/>
      <c r="I70" s="330"/>
      <c r="J70" s="330"/>
      <c r="K70" s="330"/>
    </row>
    <row r="71" spans="1:11" ht="12.75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</row>
    <row r="72" spans="1:11" ht="12.75" customHeight="1">
      <c r="A72" s="327" t="s">
        <v>1093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</row>
    <row r="73" spans="1:11" ht="12.75">
      <c r="A73" s="330"/>
      <c r="B73" s="330"/>
      <c r="C73" s="330"/>
      <c r="D73" s="330" t="s">
        <v>1094</v>
      </c>
      <c r="E73" s="330"/>
      <c r="F73" s="330"/>
      <c r="G73" s="330"/>
      <c r="H73" s="330"/>
      <c r="I73" s="330"/>
      <c r="J73" s="330"/>
      <c r="K73" s="330"/>
    </row>
    <row r="74" spans="1:11" ht="12.75">
      <c r="A74" s="330"/>
      <c r="B74" s="330"/>
      <c r="C74" s="330"/>
      <c r="D74" s="330" t="s">
        <v>1095</v>
      </c>
      <c r="E74" s="330"/>
      <c r="F74" s="330"/>
      <c r="G74" s="330"/>
      <c r="H74" s="330"/>
      <c r="I74" s="330"/>
      <c r="J74" s="330"/>
      <c r="K74" s="330"/>
    </row>
    <row r="75" spans="1:11" ht="12.75">
      <c r="A75" s="330"/>
      <c r="B75" s="330"/>
      <c r="C75" s="330"/>
      <c r="D75" s="330" t="s">
        <v>1096</v>
      </c>
      <c r="E75" s="330"/>
      <c r="F75" s="330"/>
      <c r="G75" s="330"/>
      <c r="H75" s="330"/>
      <c r="I75" s="330"/>
      <c r="J75" s="330"/>
      <c r="K75" s="330"/>
    </row>
    <row r="76" spans="1:11" ht="12.75">
      <c r="A76" s="330"/>
      <c r="B76" s="330"/>
      <c r="C76" s="330"/>
      <c r="D76" s="330"/>
      <c r="E76" s="330"/>
      <c r="F76" s="330"/>
      <c r="G76" s="330"/>
      <c r="H76" s="330"/>
      <c r="I76" s="330"/>
      <c r="J76" s="330"/>
      <c r="K76" s="330"/>
    </row>
  </sheetData>
  <sheetProtection sheet="1" objects="1" scenarios="1"/>
  <printOptions/>
  <pageMargins left="0.7480314960629921" right="0.15748031496062992" top="1.1023622047244095" bottom="0.1968503937007874" header="0.5118110236220472" footer="0.5118110236220472"/>
  <pageSetup fitToHeight="1" fitToWidth="1" horizontalDpi="600" verticalDpi="600" orientation="portrait" paperSize="9" scale="78" r:id="rId1"/>
  <headerFooter alignWithMargins="0">
    <oddHeader>&amp;LFINANCIAL SUPERVISORY AUTHORITY&amp;CMANUAL
12.8.2010&amp;R
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30"/>
  <sheetViews>
    <sheetView showGridLines="0" zoomScale="85" zoomScaleNormal="85" zoomScalePageLayoutView="0" workbookViewId="0" topLeftCell="A3">
      <selection activeCell="F16" sqref="F16"/>
    </sheetView>
  </sheetViews>
  <sheetFormatPr defaultColWidth="5.7109375" defaultRowHeight="12.75"/>
  <cols>
    <col min="1" max="1" width="8.28125" style="36" customWidth="1"/>
    <col min="2" max="2" width="3.140625" style="36" customWidth="1"/>
    <col min="3" max="3" width="4.28125" style="36" customWidth="1"/>
    <col min="4" max="4" width="3.28125" style="21" customWidth="1"/>
    <col min="5" max="5" width="8.7109375" style="38" customWidth="1"/>
    <col min="6" max="6" width="49.28125" style="21" customWidth="1"/>
    <col min="7" max="7" width="34.8515625" style="21" customWidth="1"/>
    <col min="8" max="9" width="11.7109375" style="21" customWidth="1"/>
    <col min="10" max="11" width="5.8515625" style="21" customWidth="1"/>
    <col min="12" max="12" width="8.8515625" style="21" customWidth="1"/>
    <col min="13" max="14" width="5.8515625" style="21" customWidth="1"/>
    <col min="15" max="15" width="12.00390625" style="21" customWidth="1"/>
    <col min="16" max="16" width="5.421875" style="21" customWidth="1"/>
    <col min="17" max="16384" width="5.7109375" style="21" customWidth="1"/>
  </cols>
  <sheetData>
    <row r="1" spans="2:9" ht="15" customHeight="1" hidden="1">
      <c r="B1" s="36" t="s">
        <v>710</v>
      </c>
      <c r="C1" s="158" t="s">
        <v>263</v>
      </c>
      <c r="D1" s="36" t="s">
        <v>711</v>
      </c>
      <c r="E1" s="21" t="s">
        <v>524</v>
      </c>
      <c r="F1" s="37" t="s">
        <v>712</v>
      </c>
      <c r="G1" s="37" t="s">
        <v>1036</v>
      </c>
      <c r="H1" s="37" t="s">
        <v>713</v>
      </c>
      <c r="I1" s="37" t="s">
        <v>723</v>
      </c>
    </row>
    <row r="2" spans="1:9" ht="15" customHeight="1" hidden="1">
      <c r="A2" s="36" t="s">
        <v>185</v>
      </c>
      <c r="B2" s="36" t="e">
        <f>Tiedonantajataso</f>
        <v>#REF!</v>
      </c>
      <c r="C2" s="158">
        <f>90</f>
        <v>90</v>
      </c>
      <c r="D2" s="36" t="str">
        <f>I9</f>
        <v>R03F</v>
      </c>
      <c r="E2" s="21">
        <f>E22</f>
        <v>0</v>
      </c>
      <c r="F2" s="29" t="s">
        <v>1383</v>
      </c>
      <c r="G2" s="29" t="s">
        <v>1534</v>
      </c>
      <c r="H2" s="29" t="s">
        <v>1384</v>
      </c>
      <c r="I2" s="29" t="s">
        <v>1385</v>
      </c>
    </row>
    <row r="3" spans="4:14" ht="15" customHeight="1">
      <c r="D3" s="39"/>
      <c r="E3" s="40"/>
      <c r="K3" s="24"/>
      <c r="L3" s="24"/>
      <c r="M3" s="24"/>
      <c r="N3" s="24"/>
    </row>
    <row r="4" spans="1:14" ht="15" customHeight="1">
      <c r="A4" s="130" t="s">
        <v>1270</v>
      </c>
      <c r="D4" s="39"/>
      <c r="E4" s="40"/>
      <c r="K4" s="24"/>
      <c r="L4" s="24"/>
      <c r="M4" s="24"/>
      <c r="N4" s="24"/>
    </row>
    <row r="5" spans="4:14" ht="15" customHeight="1">
      <c r="D5" s="39"/>
      <c r="E5" s="40"/>
      <c r="H5" s="133" t="s">
        <v>1271</v>
      </c>
      <c r="I5" s="340" t="s">
        <v>4296</v>
      </c>
      <c r="K5" s="24"/>
      <c r="L5" s="24"/>
      <c r="M5" s="24"/>
      <c r="N5" s="24"/>
    </row>
    <row r="6" spans="4:14" ht="15" customHeight="1">
      <c r="D6" s="39"/>
      <c r="E6" s="40"/>
      <c r="H6" s="133" t="s">
        <v>1097</v>
      </c>
      <c r="I6" s="339"/>
      <c r="K6" s="24"/>
      <c r="L6" s="24"/>
      <c r="M6" s="24"/>
      <c r="N6" s="24"/>
    </row>
    <row r="7" spans="4:14" ht="15" customHeight="1">
      <c r="D7" s="39"/>
      <c r="E7" s="40"/>
      <c r="H7" s="133" t="s">
        <v>1272</v>
      </c>
      <c r="I7" s="340" t="s">
        <v>4295</v>
      </c>
      <c r="K7" s="24"/>
      <c r="L7" s="24"/>
      <c r="M7" s="24"/>
      <c r="N7" s="24"/>
    </row>
    <row r="8" spans="1:14" s="42" customFormat="1" ht="21" customHeight="1">
      <c r="A8" s="159" t="s">
        <v>698</v>
      </c>
      <c r="B8" s="41"/>
      <c r="C8" s="41"/>
      <c r="D8" s="41"/>
      <c r="E8" s="41"/>
      <c r="K8" s="44"/>
      <c r="M8" s="44"/>
      <c r="N8" s="44"/>
    </row>
    <row r="9" spans="1:12" ht="15" customHeight="1">
      <c r="A9" s="45"/>
      <c r="B9" s="19"/>
      <c r="C9" s="19"/>
      <c r="D9" s="19"/>
      <c r="E9" s="46"/>
      <c r="F9" s="19"/>
      <c r="G9" s="47"/>
      <c r="H9" s="47"/>
      <c r="I9" s="345" t="s">
        <v>1634</v>
      </c>
      <c r="J9" s="47"/>
      <c r="K9" s="47"/>
      <c r="L9" s="47"/>
    </row>
    <row r="10" spans="1:12" ht="30" customHeight="1">
      <c r="A10" s="348" t="s">
        <v>1269</v>
      </c>
      <c r="B10" s="348"/>
      <c r="C10" s="348"/>
      <c r="D10" s="348"/>
      <c r="E10" s="205" t="s">
        <v>1407</v>
      </c>
      <c r="F10" s="127"/>
      <c r="G10" s="47"/>
      <c r="H10" s="47"/>
      <c r="I10" s="346"/>
      <c r="J10" s="47"/>
      <c r="K10" s="47"/>
      <c r="L10" s="47"/>
    </row>
    <row r="11" spans="1:19" s="28" customFormat="1" ht="30" customHeight="1">
      <c r="A11" s="347" t="s">
        <v>705</v>
      </c>
      <c r="B11" s="347"/>
      <c r="C11" s="347"/>
      <c r="D11" s="347"/>
      <c r="E11" s="206" t="s">
        <v>1408</v>
      </c>
      <c r="F11" s="157"/>
      <c r="G11" s="21"/>
      <c r="H11" s="21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s="28" customFormat="1" ht="15" customHeight="1">
      <c r="A12" s="128" t="s">
        <v>708</v>
      </c>
      <c r="B12" s="127"/>
      <c r="C12" s="127"/>
      <c r="D12" s="127"/>
      <c r="E12" s="127" t="s">
        <v>699</v>
      </c>
      <c r="F12" s="127"/>
      <c r="G12" s="21"/>
      <c r="H12" s="21"/>
      <c r="I12" s="50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s="28" customFormat="1" ht="15" customHeight="1">
      <c r="A13" s="128" t="s">
        <v>706</v>
      </c>
      <c r="B13" s="129"/>
      <c r="C13" s="129"/>
      <c r="D13" s="129"/>
      <c r="E13" s="111" t="s">
        <v>1034</v>
      </c>
      <c r="F13" s="129"/>
      <c r="G13" s="21"/>
      <c r="H13" s="21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s="28" customFormat="1" ht="15" customHeight="1">
      <c r="A14" s="128" t="s">
        <v>305</v>
      </c>
      <c r="B14" s="127"/>
      <c r="C14" s="127"/>
      <c r="D14" s="127"/>
      <c r="E14" s="112" t="s">
        <v>707</v>
      </c>
      <c r="F14" s="127"/>
      <c r="G14" s="21"/>
      <c r="H14" s="21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s="28" customFormat="1" ht="15" customHeight="1">
      <c r="A15" s="22"/>
      <c r="B15" s="21"/>
      <c r="C15" s="21"/>
      <c r="D15" s="21"/>
      <c r="E15" s="22"/>
      <c r="F15" s="22"/>
      <c r="G15" s="21"/>
      <c r="H15" s="21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s="28" customFormat="1" ht="15" customHeight="1">
      <c r="A16" s="22"/>
      <c r="B16" s="21"/>
      <c r="C16" s="21"/>
      <c r="D16" s="21"/>
      <c r="E16" s="49"/>
      <c r="F16" s="22"/>
      <c r="G16" s="21"/>
      <c r="H16" s="21"/>
      <c r="I16" s="21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9" s="51" customFormat="1" ht="15" customHeight="1">
      <c r="A17" s="30"/>
      <c r="B17" s="30"/>
      <c r="C17" s="30"/>
      <c r="D17" s="30"/>
      <c r="E17" s="30"/>
      <c r="F17" s="30"/>
      <c r="G17" s="30"/>
      <c r="H17" s="30"/>
      <c r="I17" s="30"/>
    </row>
    <row r="18" spans="1:12" ht="15" customHeight="1">
      <c r="A18" s="132" t="s">
        <v>4277</v>
      </c>
      <c r="B18" s="29"/>
      <c r="C18" s="29"/>
      <c r="D18" s="29"/>
      <c r="E18" s="52"/>
      <c r="F18" s="29"/>
      <c r="G18" s="22"/>
      <c r="H18" s="22"/>
      <c r="J18" s="47"/>
      <c r="L18" s="47"/>
    </row>
    <row r="19" spans="1:12" ht="15" customHeight="1">
      <c r="A19" s="21"/>
      <c r="B19" s="29"/>
      <c r="C19" s="29"/>
      <c r="D19" s="29"/>
      <c r="E19" s="29"/>
      <c r="F19" s="29"/>
      <c r="G19" s="22"/>
      <c r="H19" s="22"/>
      <c r="J19" s="47"/>
      <c r="K19" s="47"/>
      <c r="L19" s="47"/>
    </row>
    <row r="20" spans="1:12" ht="15" customHeight="1">
      <c r="A20" s="164" t="s">
        <v>129</v>
      </c>
      <c r="B20" s="22"/>
      <c r="C20" s="22"/>
      <c r="D20" s="22"/>
      <c r="E20" s="22"/>
      <c r="F20" s="29"/>
      <c r="G20" s="29"/>
      <c r="H20" s="29"/>
      <c r="I20" s="30"/>
      <c r="J20" s="47"/>
      <c r="K20" s="47"/>
      <c r="L20" s="47"/>
    </row>
    <row r="21" spans="1:12" ht="15" customHeight="1">
      <c r="A21" s="164"/>
      <c r="B21" s="22"/>
      <c r="C21" s="22"/>
      <c r="D21" s="22"/>
      <c r="E21" s="22"/>
      <c r="F21" s="29"/>
      <c r="G21" s="29"/>
      <c r="H21" s="29"/>
      <c r="I21" s="30"/>
      <c r="J21" s="47"/>
      <c r="K21" s="47"/>
      <c r="L21" s="47"/>
    </row>
    <row r="22" spans="1:9" ht="15" customHeight="1">
      <c r="A22" s="135" t="s">
        <v>130</v>
      </c>
      <c r="B22" s="22"/>
      <c r="C22" s="22"/>
      <c r="D22" s="22"/>
      <c r="E22" s="335"/>
      <c r="F22" s="30"/>
      <c r="G22" s="53"/>
      <c r="H22" s="53"/>
      <c r="I22" s="53"/>
    </row>
    <row r="23" spans="1:9" ht="15" customHeight="1">
      <c r="A23" s="28"/>
      <c r="B23" s="57"/>
      <c r="C23" s="48"/>
      <c r="D23" s="55"/>
      <c r="E23" s="58"/>
      <c r="F23" s="59"/>
      <c r="G23" s="59"/>
      <c r="H23" s="59"/>
      <c r="I23" s="169" t="s">
        <v>723</v>
      </c>
    </row>
    <row r="24" spans="1:9" ht="15" customHeight="1">
      <c r="A24" s="161" t="s">
        <v>1397</v>
      </c>
      <c r="B24" s="134"/>
      <c r="C24" s="135"/>
      <c r="D24" s="55"/>
      <c r="E24" s="136"/>
      <c r="F24" s="137"/>
      <c r="G24" s="29"/>
      <c r="H24" s="59"/>
      <c r="I24" s="287" t="s">
        <v>186</v>
      </c>
    </row>
    <row r="25" spans="1:9" ht="26.25" customHeight="1">
      <c r="A25" s="286" t="s">
        <v>186</v>
      </c>
      <c r="B25" s="220"/>
      <c r="C25" s="221"/>
      <c r="D25" s="222"/>
      <c r="E25" s="341" t="s">
        <v>131</v>
      </c>
      <c r="F25" s="342"/>
      <c r="G25" s="342"/>
      <c r="H25" s="223"/>
      <c r="I25" s="285"/>
    </row>
    <row r="26" spans="1:9" ht="26.25" customHeight="1">
      <c r="A26" s="286" t="s">
        <v>132</v>
      </c>
      <c r="B26" s="224"/>
      <c r="C26" s="225"/>
      <c r="D26" s="226"/>
      <c r="E26" s="343" t="s">
        <v>133</v>
      </c>
      <c r="F26" s="344"/>
      <c r="G26" s="344"/>
      <c r="H26" s="227"/>
      <c r="I26" s="285"/>
    </row>
    <row r="27" spans="1:8" ht="12.75">
      <c r="A27" s="60"/>
      <c r="B27" s="60"/>
      <c r="C27" s="60"/>
      <c r="D27" s="61"/>
      <c r="E27" s="62"/>
      <c r="F27" s="63"/>
      <c r="G27" s="64"/>
      <c r="H27" s="64"/>
    </row>
    <row r="29" ht="12.75">
      <c r="A29" s="21"/>
    </row>
    <row r="30" ht="12.75">
      <c r="A30" s="21"/>
    </row>
  </sheetData>
  <sheetProtection/>
  <mergeCells count="5">
    <mergeCell ref="E25:G25"/>
    <mergeCell ref="E26:G26"/>
    <mergeCell ref="I9:I10"/>
    <mergeCell ref="A11:D11"/>
    <mergeCell ref="A10:D10"/>
  </mergeCells>
  <printOptions/>
  <pageMargins left="0.4724409448818898" right="0.3937007874015748" top="0.984251968503937" bottom="0.984251968503937" header="0.5118110236220472" footer="0.5118110236220472"/>
  <pageSetup fitToHeight="1" fitToWidth="1"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41"/>
  <sheetViews>
    <sheetView showGridLines="0" zoomScale="70" zoomScaleNormal="70" zoomScalePageLayoutView="0" workbookViewId="0" topLeftCell="A3">
      <selection activeCell="I15" sqref="I15"/>
    </sheetView>
  </sheetViews>
  <sheetFormatPr defaultColWidth="5.7109375" defaultRowHeight="12.75"/>
  <cols>
    <col min="1" max="1" width="6.7109375" style="65" customWidth="1"/>
    <col min="2" max="2" width="4.00390625" style="65" customWidth="1"/>
    <col min="3" max="3" width="8.140625" style="21" customWidth="1"/>
    <col min="4" max="4" width="41.28125" style="38" customWidth="1"/>
    <col min="5" max="5" width="3.00390625" style="21" customWidth="1"/>
    <col min="6" max="6" width="5.421875" style="21" customWidth="1"/>
    <col min="7" max="7" width="11.7109375" style="21" customWidth="1"/>
    <col min="8" max="9" width="10.7109375" style="21" customWidth="1"/>
    <col min="10" max="10" width="11.28125" style="21" customWidth="1"/>
    <col min="11" max="30" width="10.7109375" style="21" customWidth="1"/>
    <col min="31" max="16384" width="5.7109375" style="21" customWidth="1"/>
  </cols>
  <sheetData>
    <row r="1" spans="1:9" ht="15" customHeight="1" hidden="1">
      <c r="A1" s="134"/>
      <c r="B1" s="134" t="s">
        <v>710</v>
      </c>
      <c r="C1" s="171" t="s">
        <v>263</v>
      </c>
      <c r="D1" s="134" t="s">
        <v>711</v>
      </c>
      <c r="E1" s="166" t="s">
        <v>524</v>
      </c>
      <c r="F1" s="172" t="s">
        <v>712</v>
      </c>
      <c r="G1" s="172" t="s">
        <v>1036</v>
      </c>
      <c r="H1" s="172" t="s">
        <v>713</v>
      </c>
      <c r="I1" s="172" t="s">
        <v>723</v>
      </c>
    </row>
    <row r="2" spans="1:9" ht="15" customHeight="1" hidden="1">
      <c r="A2" s="134" t="s">
        <v>185</v>
      </c>
      <c r="B2" s="134" t="e">
        <f>Tiedonantajataso</f>
        <v>#REF!</v>
      </c>
      <c r="C2" s="171">
        <f>90</f>
        <v>90</v>
      </c>
      <c r="D2" s="134" t="str">
        <f>J9</f>
        <v>R05F</v>
      </c>
      <c r="E2" s="166">
        <f>C22</f>
        <v>0</v>
      </c>
      <c r="F2" s="166" t="s">
        <v>1386</v>
      </c>
      <c r="G2" s="166" t="s">
        <v>1535</v>
      </c>
      <c r="H2" s="166" t="s">
        <v>1387</v>
      </c>
      <c r="I2" s="166" t="s">
        <v>1388</v>
      </c>
    </row>
    <row r="3" ht="15" customHeight="1">
      <c r="D3" s="21"/>
    </row>
    <row r="4" spans="1:10" ht="15" customHeight="1">
      <c r="A4" s="139" t="s">
        <v>1270</v>
      </c>
      <c r="D4" s="21"/>
      <c r="I4" s="133" t="s">
        <v>1271</v>
      </c>
      <c r="J4" s="340" t="s">
        <v>4296</v>
      </c>
    </row>
    <row r="5" spans="4:10" ht="15" customHeight="1">
      <c r="D5" s="21"/>
      <c r="I5" s="133" t="s">
        <v>1097</v>
      </c>
      <c r="J5" s="339"/>
    </row>
    <row r="6" spans="4:10" ht="15" customHeight="1">
      <c r="D6" s="21"/>
      <c r="I6" s="133" t="s">
        <v>1272</v>
      </c>
      <c r="J6" s="340" t="s">
        <v>4295</v>
      </c>
    </row>
    <row r="7" ht="15" customHeight="1"/>
    <row r="8" spans="1:16" ht="23.25" customHeight="1">
      <c r="A8" s="159" t="s">
        <v>698</v>
      </c>
      <c r="B8" s="41"/>
      <c r="N8" s="47"/>
      <c r="O8" s="47"/>
      <c r="P8" s="47"/>
    </row>
    <row r="9" spans="1:16" ht="15" customHeight="1">
      <c r="A9" s="45"/>
      <c r="B9" s="41"/>
      <c r="G9" s="41"/>
      <c r="J9" s="345" t="s">
        <v>1635</v>
      </c>
      <c r="N9" s="66"/>
      <c r="O9" s="66"/>
      <c r="P9" s="66"/>
    </row>
    <row r="10" spans="1:16" ht="30" customHeight="1">
      <c r="A10" s="348" t="s">
        <v>1269</v>
      </c>
      <c r="B10" s="348"/>
      <c r="C10" s="348"/>
      <c r="D10" s="205" t="s">
        <v>1407</v>
      </c>
      <c r="E10" s="127"/>
      <c r="G10" s="47"/>
      <c r="H10" s="47"/>
      <c r="I10" s="47"/>
      <c r="J10" s="346"/>
      <c r="K10" s="47"/>
      <c r="L10" s="47"/>
      <c r="M10" s="47"/>
      <c r="N10" s="47"/>
      <c r="O10" s="47"/>
      <c r="P10" s="47"/>
    </row>
    <row r="11" spans="1:18" s="28" customFormat="1" ht="30" customHeight="1">
      <c r="A11" s="347" t="s">
        <v>705</v>
      </c>
      <c r="B11" s="347"/>
      <c r="C11" s="347"/>
      <c r="D11" s="206" t="s">
        <v>1408</v>
      </c>
      <c r="E11" s="157"/>
      <c r="F11" s="21"/>
      <c r="G11" s="21"/>
      <c r="H11" s="21"/>
      <c r="I11" s="22"/>
      <c r="J11" s="22"/>
      <c r="K11" s="22"/>
      <c r="L11" s="22"/>
      <c r="M11" s="22"/>
      <c r="N11" s="67"/>
      <c r="O11" s="67"/>
      <c r="R11" s="48"/>
    </row>
    <row r="12" spans="1:18" s="28" customFormat="1" ht="15" customHeight="1">
      <c r="A12" s="128" t="s">
        <v>708</v>
      </c>
      <c r="B12" s="127"/>
      <c r="D12" s="127" t="s">
        <v>699</v>
      </c>
      <c r="E12" s="127"/>
      <c r="F12" s="21"/>
      <c r="G12" s="21"/>
      <c r="H12" s="21"/>
      <c r="I12" s="22"/>
      <c r="J12" s="22"/>
      <c r="K12" s="22"/>
      <c r="L12" s="22"/>
      <c r="M12" s="22"/>
      <c r="N12" s="68"/>
      <c r="O12" s="68"/>
      <c r="R12" s="48"/>
    </row>
    <row r="13" spans="1:18" s="28" customFormat="1" ht="15" customHeight="1">
      <c r="A13" s="128" t="s">
        <v>706</v>
      </c>
      <c r="B13" s="129"/>
      <c r="D13" s="111" t="s">
        <v>1034</v>
      </c>
      <c r="E13" s="129"/>
      <c r="F13" s="21"/>
      <c r="G13" s="21"/>
      <c r="H13" s="21"/>
      <c r="I13" s="22"/>
      <c r="J13" s="22"/>
      <c r="K13" s="22"/>
      <c r="L13" s="22"/>
      <c r="M13" s="22"/>
      <c r="N13" s="23"/>
      <c r="O13" s="23"/>
      <c r="R13" s="48"/>
    </row>
    <row r="14" spans="1:18" s="28" customFormat="1" ht="15" customHeight="1">
      <c r="A14" s="128" t="s">
        <v>305</v>
      </c>
      <c r="B14" s="127"/>
      <c r="D14" s="112" t="s">
        <v>707</v>
      </c>
      <c r="E14" s="127"/>
      <c r="F14" s="21"/>
      <c r="G14" s="21"/>
      <c r="H14" s="21"/>
      <c r="I14" s="22"/>
      <c r="J14" s="22"/>
      <c r="K14" s="22"/>
      <c r="L14" s="22"/>
      <c r="M14" s="22"/>
      <c r="N14" s="23"/>
      <c r="O14" s="23"/>
      <c r="R14" s="48"/>
    </row>
    <row r="15" spans="1:18" s="28" customFormat="1" ht="15" customHeight="1">
      <c r="A15" s="22"/>
      <c r="B15" s="21"/>
      <c r="C15" s="21"/>
      <c r="D15" s="22"/>
      <c r="E15" s="21"/>
      <c r="F15" s="21"/>
      <c r="G15" s="21"/>
      <c r="H15" s="21"/>
      <c r="I15" s="22"/>
      <c r="J15" s="22"/>
      <c r="K15" s="22"/>
      <c r="L15" s="22"/>
      <c r="M15" s="22"/>
      <c r="N15" s="69"/>
      <c r="O15" s="69"/>
      <c r="R15" s="48"/>
    </row>
    <row r="16" spans="1:18" s="28" customFormat="1" ht="15" customHeight="1">
      <c r="A16" s="22"/>
      <c r="B16" s="21"/>
      <c r="C16" s="21"/>
      <c r="D16" s="22"/>
      <c r="E16" s="21"/>
      <c r="F16" s="21"/>
      <c r="G16" s="21"/>
      <c r="H16" s="21"/>
      <c r="I16" s="22"/>
      <c r="J16" s="22"/>
      <c r="K16" s="22"/>
      <c r="L16" s="22"/>
      <c r="M16" s="22"/>
      <c r="N16" s="53"/>
      <c r="O16" s="53"/>
      <c r="P16" s="22"/>
      <c r="Q16" s="48"/>
      <c r="R16" s="48"/>
    </row>
    <row r="17" spans="1:16" ht="15" customHeight="1">
      <c r="A17" s="22"/>
      <c r="B17" s="21"/>
      <c r="D17" s="21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5" customHeight="1">
      <c r="A18" s="132" t="s">
        <v>4280</v>
      </c>
      <c r="B18" s="21"/>
      <c r="D18" s="52"/>
      <c r="F18" s="22"/>
      <c r="G18" s="31"/>
      <c r="H18" s="31"/>
      <c r="I18" s="31"/>
      <c r="J18" s="31"/>
      <c r="K18" s="22"/>
      <c r="L18" s="22"/>
      <c r="M18" s="22"/>
      <c r="N18" s="22"/>
      <c r="O18" s="22"/>
      <c r="P18" s="22"/>
    </row>
    <row r="19" spans="1:16" ht="15" customHeight="1">
      <c r="A19" s="21"/>
      <c r="B19" s="21"/>
      <c r="D19" s="21"/>
      <c r="G19" s="49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5" customHeight="1">
      <c r="A20" s="164" t="s">
        <v>129</v>
      </c>
      <c r="B20" s="21"/>
      <c r="D20" s="21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5" customHeight="1">
      <c r="A21" s="53"/>
      <c r="B21" s="53"/>
      <c r="C21" s="24"/>
      <c r="D21" s="24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5" customHeight="1">
      <c r="A22" s="135" t="s">
        <v>130</v>
      </c>
      <c r="B22" s="53"/>
      <c r="C22" s="335"/>
      <c r="D22" s="30"/>
      <c r="E22" s="53"/>
      <c r="H22" s="53"/>
      <c r="I22" s="53"/>
      <c r="K22" s="53"/>
      <c r="L22" s="53"/>
      <c r="M22" s="53"/>
      <c r="N22" s="53"/>
      <c r="O22" s="53"/>
      <c r="P22" s="53"/>
    </row>
    <row r="23" spans="1:16" ht="15" customHeight="1">
      <c r="A23" s="53"/>
      <c r="B23" s="53"/>
      <c r="C23" s="26"/>
      <c r="D23" s="53"/>
      <c r="H23" s="53"/>
      <c r="I23" s="53"/>
      <c r="K23" s="53"/>
      <c r="L23" s="53"/>
      <c r="M23" s="53"/>
      <c r="N23" s="53"/>
      <c r="O23" s="53"/>
      <c r="P23" s="53"/>
    </row>
    <row r="24" spans="1:16" ht="15" customHeight="1">
      <c r="A24" s="21"/>
      <c r="B24" s="21"/>
      <c r="E24" s="54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7" ht="15" customHeight="1">
      <c r="A25" s="20"/>
      <c r="B25" s="20"/>
      <c r="C25" s="20"/>
      <c r="D25" s="70"/>
      <c r="E25" s="352" t="s">
        <v>134</v>
      </c>
      <c r="F25" s="352"/>
      <c r="H25" s="165" t="s">
        <v>135</v>
      </c>
      <c r="I25" s="26"/>
      <c r="J25" s="27"/>
      <c r="K25" s="27"/>
      <c r="L25" s="27"/>
      <c r="M25" s="27"/>
      <c r="N25" s="27"/>
      <c r="O25" s="27"/>
      <c r="P25" s="27"/>
      <c r="Q25" s="27"/>
    </row>
    <row r="26" spans="1:30" ht="18" customHeight="1">
      <c r="A26" s="72"/>
      <c r="B26" s="72"/>
      <c r="C26" s="20"/>
      <c r="D26" s="70"/>
      <c r="E26" s="352"/>
      <c r="F26" s="352"/>
      <c r="G26" s="167"/>
      <c r="H26" s="211" t="s">
        <v>136</v>
      </c>
      <c r="I26" s="211" t="s">
        <v>137</v>
      </c>
      <c r="J26" s="211" t="s">
        <v>1278</v>
      </c>
      <c r="K26" s="211" t="s">
        <v>138</v>
      </c>
      <c r="L26" s="211" t="s">
        <v>1279</v>
      </c>
      <c r="M26" s="211" t="s">
        <v>1280</v>
      </c>
      <c r="N26" s="211" t="s">
        <v>139</v>
      </c>
      <c r="O26" s="211" t="s">
        <v>1281</v>
      </c>
      <c r="P26" s="211" t="s">
        <v>1282</v>
      </c>
      <c r="Q26" s="211" t="s">
        <v>140</v>
      </c>
      <c r="R26" s="211" t="s">
        <v>1283</v>
      </c>
      <c r="S26" s="211" t="s">
        <v>1284</v>
      </c>
      <c r="T26" s="211" t="s">
        <v>141</v>
      </c>
      <c r="U26" s="211" t="s">
        <v>142</v>
      </c>
      <c r="V26" s="211" t="s">
        <v>1285</v>
      </c>
      <c r="W26" s="211" t="s">
        <v>1286</v>
      </c>
      <c r="X26" s="211" t="s">
        <v>143</v>
      </c>
      <c r="Y26" s="211" t="s">
        <v>1287</v>
      </c>
      <c r="Z26" s="211" t="s">
        <v>1288</v>
      </c>
      <c r="AA26" s="211" t="s">
        <v>1289</v>
      </c>
      <c r="AB26" s="211" t="s">
        <v>1290</v>
      </c>
      <c r="AC26" s="353" t="s">
        <v>1291</v>
      </c>
      <c r="AD26" s="349" t="s">
        <v>47</v>
      </c>
    </row>
    <row r="27" spans="1:30" ht="18" customHeight="1">
      <c r="A27" s="73"/>
      <c r="B27" s="73"/>
      <c r="C27" s="20"/>
      <c r="D27" s="70"/>
      <c r="E27" s="71"/>
      <c r="F27" s="161" t="s">
        <v>145</v>
      </c>
      <c r="G27" s="168" t="s">
        <v>147</v>
      </c>
      <c r="H27" s="203" t="s">
        <v>1292</v>
      </c>
      <c r="I27" s="203" t="s">
        <v>1293</v>
      </c>
      <c r="J27" s="203" t="s">
        <v>1294</v>
      </c>
      <c r="K27" s="203" t="s">
        <v>1295</v>
      </c>
      <c r="L27" s="203" t="s">
        <v>1296</v>
      </c>
      <c r="M27" s="203" t="s">
        <v>1297</v>
      </c>
      <c r="N27" s="203" t="s">
        <v>1298</v>
      </c>
      <c r="O27" s="203" t="s">
        <v>1299</v>
      </c>
      <c r="P27" s="203" t="s">
        <v>1300</v>
      </c>
      <c r="Q27" s="203" t="s">
        <v>1301</v>
      </c>
      <c r="R27" s="203" t="s">
        <v>1302</v>
      </c>
      <c r="S27" s="203" t="s">
        <v>1303</v>
      </c>
      <c r="T27" s="203" t="s">
        <v>1304</v>
      </c>
      <c r="U27" s="203" t="s">
        <v>1305</v>
      </c>
      <c r="V27" s="203" t="s">
        <v>1306</v>
      </c>
      <c r="W27" s="203" t="s">
        <v>1307</v>
      </c>
      <c r="X27" s="203" t="s">
        <v>1308</v>
      </c>
      <c r="Y27" s="203" t="s">
        <v>1309</v>
      </c>
      <c r="Z27" s="203" t="s">
        <v>1310</v>
      </c>
      <c r="AA27" s="203" t="s">
        <v>1311</v>
      </c>
      <c r="AB27" s="203"/>
      <c r="AC27" s="354"/>
      <c r="AD27" s="350"/>
    </row>
    <row r="28" spans="1:30" ht="18" customHeight="1">
      <c r="A28" s="73"/>
      <c r="B28" s="73"/>
      <c r="C28" s="20"/>
      <c r="D28" s="70"/>
      <c r="E28" s="71"/>
      <c r="F28" s="161" t="s">
        <v>148</v>
      </c>
      <c r="G28" s="168"/>
      <c r="H28" s="203" t="s">
        <v>149</v>
      </c>
      <c r="I28" s="203" t="s">
        <v>1343</v>
      </c>
      <c r="J28" s="203" t="s">
        <v>1344</v>
      </c>
      <c r="K28" s="203" t="s">
        <v>1345</v>
      </c>
      <c r="L28" s="203" t="s">
        <v>1346</v>
      </c>
      <c r="M28" s="203" t="s">
        <v>1347</v>
      </c>
      <c r="N28" s="203" t="s">
        <v>1348</v>
      </c>
      <c r="O28" s="203" t="s">
        <v>1349</v>
      </c>
      <c r="P28" s="203" t="s">
        <v>1350</v>
      </c>
      <c r="Q28" s="203" t="s">
        <v>1351</v>
      </c>
      <c r="R28" s="203" t="s">
        <v>1352</v>
      </c>
      <c r="S28" s="203" t="s">
        <v>1353</v>
      </c>
      <c r="T28" s="203" t="s">
        <v>1337</v>
      </c>
      <c r="U28" s="203" t="s">
        <v>1338</v>
      </c>
      <c r="V28" s="203" t="s">
        <v>150</v>
      </c>
      <c r="W28" s="203" t="s">
        <v>1339</v>
      </c>
      <c r="X28" s="203" t="s">
        <v>1340</v>
      </c>
      <c r="Y28" s="203" t="s">
        <v>1341</v>
      </c>
      <c r="Z28" s="203" t="s">
        <v>36</v>
      </c>
      <c r="AA28" s="203" t="s">
        <v>1342</v>
      </c>
      <c r="AB28" s="203" t="s">
        <v>56</v>
      </c>
      <c r="AC28" s="355"/>
      <c r="AD28" s="351"/>
    </row>
    <row r="29" spans="1:30" ht="15" customHeight="1">
      <c r="A29" s="161" t="s">
        <v>1397</v>
      </c>
      <c r="B29" s="162"/>
      <c r="C29" s="161" t="s">
        <v>151</v>
      </c>
      <c r="D29" s="70"/>
      <c r="E29" s="27"/>
      <c r="F29" s="165"/>
      <c r="G29" s="287" t="s">
        <v>126</v>
      </c>
      <c r="H29" s="287">
        <v>100</v>
      </c>
      <c r="I29" s="287">
        <v>110</v>
      </c>
      <c r="J29" s="287">
        <v>120</v>
      </c>
      <c r="K29" s="287">
        <v>130</v>
      </c>
      <c r="L29" s="287">
        <v>140</v>
      </c>
      <c r="M29" s="287">
        <v>150</v>
      </c>
      <c r="N29" s="287">
        <v>160</v>
      </c>
      <c r="O29" s="287">
        <v>170</v>
      </c>
      <c r="P29" s="287">
        <v>180</v>
      </c>
      <c r="Q29" s="287">
        <v>190</v>
      </c>
      <c r="R29" s="287">
        <v>200</v>
      </c>
      <c r="S29" s="287">
        <v>210</v>
      </c>
      <c r="T29" s="287">
        <v>220</v>
      </c>
      <c r="U29" s="287">
        <v>230</v>
      </c>
      <c r="V29" s="287">
        <v>240</v>
      </c>
      <c r="W29" s="287">
        <v>250</v>
      </c>
      <c r="X29" s="287">
        <v>260</v>
      </c>
      <c r="Y29" s="287">
        <v>270</v>
      </c>
      <c r="Z29" s="287">
        <v>280</v>
      </c>
      <c r="AA29" s="287">
        <v>290</v>
      </c>
      <c r="AB29" s="287">
        <v>300</v>
      </c>
      <c r="AC29" s="287">
        <v>310</v>
      </c>
      <c r="AD29" s="287">
        <v>320</v>
      </c>
    </row>
    <row r="30" spans="1:30" ht="25.5" customHeight="1">
      <c r="A30" s="287">
        <v>100</v>
      </c>
      <c r="B30" s="286"/>
      <c r="C30" s="228"/>
      <c r="D30" s="229" t="s">
        <v>1275</v>
      </c>
      <c r="E30" s="230"/>
      <c r="F30" s="232"/>
      <c r="G30" s="288">
        <f>H30</f>
        <v>0</v>
      </c>
      <c r="H30" s="285"/>
      <c r="I30" s="289"/>
      <c r="J30" s="290"/>
      <c r="K30" s="290"/>
      <c r="L30" s="290"/>
      <c r="M30" s="290"/>
      <c r="N30" s="290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</row>
    <row r="31" spans="1:30" ht="15" customHeight="1">
      <c r="A31" s="287">
        <v>110</v>
      </c>
      <c r="B31" s="286"/>
      <c r="C31" s="228"/>
      <c r="D31" s="229" t="s">
        <v>1276</v>
      </c>
      <c r="E31" s="230"/>
      <c r="F31" s="232"/>
      <c r="G31" s="288">
        <f>SUM(H31:AD31)</f>
        <v>0</v>
      </c>
      <c r="H31" s="292">
        <f>SUM(H32:H35)</f>
        <v>0</v>
      </c>
      <c r="I31" s="292">
        <f aca="true" t="shared" si="0" ref="I31:AD31">SUM(I32:I35)</f>
        <v>0</v>
      </c>
      <c r="J31" s="292">
        <f t="shared" si="0"/>
        <v>0</v>
      </c>
      <c r="K31" s="292">
        <f t="shared" si="0"/>
        <v>0</v>
      </c>
      <c r="L31" s="292">
        <f t="shared" si="0"/>
        <v>0</v>
      </c>
      <c r="M31" s="292">
        <f t="shared" si="0"/>
        <v>0</v>
      </c>
      <c r="N31" s="292">
        <f t="shared" si="0"/>
        <v>0</v>
      </c>
      <c r="O31" s="292">
        <f t="shared" si="0"/>
        <v>0</v>
      </c>
      <c r="P31" s="292">
        <f t="shared" si="0"/>
        <v>0</v>
      </c>
      <c r="Q31" s="292">
        <f t="shared" si="0"/>
        <v>0</v>
      </c>
      <c r="R31" s="292">
        <f t="shared" si="0"/>
        <v>0</v>
      </c>
      <c r="S31" s="292">
        <f t="shared" si="0"/>
        <v>0</v>
      </c>
      <c r="T31" s="292">
        <f t="shared" si="0"/>
        <v>0</v>
      </c>
      <c r="U31" s="292">
        <f t="shared" si="0"/>
        <v>0</v>
      </c>
      <c r="V31" s="292">
        <f t="shared" si="0"/>
        <v>0</v>
      </c>
      <c r="W31" s="292">
        <f t="shared" si="0"/>
        <v>0</v>
      </c>
      <c r="X31" s="292">
        <f t="shared" si="0"/>
        <v>0</v>
      </c>
      <c r="Y31" s="292">
        <f t="shared" si="0"/>
        <v>0</v>
      </c>
      <c r="Z31" s="292">
        <f t="shared" si="0"/>
        <v>0</v>
      </c>
      <c r="AA31" s="292">
        <f t="shared" si="0"/>
        <v>0</v>
      </c>
      <c r="AB31" s="292">
        <f t="shared" si="0"/>
        <v>0</v>
      </c>
      <c r="AC31" s="292">
        <f t="shared" si="0"/>
        <v>0</v>
      </c>
      <c r="AD31" s="292">
        <f t="shared" si="0"/>
        <v>0</v>
      </c>
    </row>
    <row r="32" spans="1:30" ht="15" customHeight="1">
      <c r="A32" s="293">
        <v>110</v>
      </c>
      <c r="B32" s="294">
        <v>10</v>
      </c>
      <c r="C32" s="228"/>
      <c r="D32" s="233" t="s">
        <v>1402</v>
      </c>
      <c r="E32" s="230"/>
      <c r="F32" s="232" t="s">
        <v>153</v>
      </c>
      <c r="G32" s="288">
        <f aca="true" t="shared" si="1" ref="G32:G38">SUM(H32:AD32)</f>
        <v>0</v>
      </c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</row>
    <row r="33" spans="1:30" ht="15" customHeight="1">
      <c r="A33" s="293">
        <v>110</v>
      </c>
      <c r="B33" s="294">
        <v>20</v>
      </c>
      <c r="C33" s="228"/>
      <c r="D33" s="233" t="s">
        <v>1403</v>
      </c>
      <c r="E33" s="230"/>
      <c r="F33" s="232" t="s">
        <v>153</v>
      </c>
      <c r="G33" s="288">
        <f t="shared" si="1"/>
        <v>0</v>
      </c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</row>
    <row r="34" spans="1:30" ht="15" customHeight="1">
      <c r="A34" s="293">
        <v>110</v>
      </c>
      <c r="B34" s="294">
        <v>30</v>
      </c>
      <c r="C34" s="234"/>
      <c r="D34" s="233" t="s">
        <v>1404</v>
      </c>
      <c r="E34" s="230"/>
      <c r="F34" s="232" t="s">
        <v>153</v>
      </c>
      <c r="G34" s="288">
        <f t="shared" si="1"/>
        <v>0</v>
      </c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</row>
    <row r="35" spans="1:30" ht="15" customHeight="1">
      <c r="A35" s="293">
        <v>110</v>
      </c>
      <c r="B35" s="294">
        <v>40</v>
      </c>
      <c r="C35" s="228"/>
      <c r="D35" s="233" t="s">
        <v>1405</v>
      </c>
      <c r="E35" s="230"/>
      <c r="F35" s="232" t="s">
        <v>153</v>
      </c>
      <c r="G35" s="288">
        <f t="shared" si="1"/>
        <v>0</v>
      </c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</row>
    <row r="36" spans="1:30" ht="15" customHeight="1">
      <c r="A36" s="293">
        <v>120</v>
      </c>
      <c r="B36" s="294"/>
      <c r="C36" s="235"/>
      <c r="D36" s="229" t="s">
        <v>1277</v>
      </c>
      <c r="E36" s="236"/>
      <c r="F36" s="232" t="s">
        <v>153</v>
      </c>
      <c r="G36" s="288">
        <f t="shared" si="1"/>
        <v>0</v>
      </c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</row>
    <row r="37" spans="1:30" ht="15" customHeight="1">
      <c r="A37" s="295">
        <v>130</v>
      </c>
      <c r="B37" s="294"/>
      <c r="C37" s="237"/>
      <c r="D37" s="229" t="s">
        <v>364</v>
      </c>
      <c r="E37" s="238"/>
      <c r="F37" s="232" t="s">
        <v>363</v>
      </c>
      <c r="G37" s="288">
        <f t="shared" si="1"/>
        <v>0</v>
      </c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</row>
    <row r="38" spans="1:30" ht="15" customHeight="1">
      <c r="A38" s="295">
        <v>140</v>
      </c>
      <c r="B38" s="294"/>
      <c r="C38" s="239"/>
      <c r="D38" s="241" t="s">
        <v>365</v>
      </c>
      <c r="E38" s="240"/>
      <c r="F38" s="231" t="s">
        <v>363</v>
      </c>
      <c r="G38" s="288">
        <f t="shared" si="1"/>
        <v>0</v>
      </c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</row>
    <row r="39" spans="3:6" ht="12.75">
      <c r="C39" s="74"/>
      <c r="D39" s="75"/>
      <c r="F39" s="28"/>
    </row>
    <row r="40" spans="3:4" ht="12.75">
      <c r="C40" s="74"/>
      <c r="D40" s="75"/>
    </row>
    <row r="41" spans="3:4" ht="12.75">
      <c r="C41" s="74"/>
      <c r="D41" s="75"/>
    </row>
  </sheetData>
  <sheetProtection/>
  <mergeCells count="6">
    <mergeCell ref="AD26:AD28"/>
    <mergeCell ref="A10:C10"/>
    <mergeCell ref="A11:C11"/>
    <mergeCell ref="J9:J10"/>
    <mergeCell ref="E25:F26"/>
    <mergeCell ref="AC26:AC28"/>
  </mergeCells>
  <printOptions/>
  <pageMargins left="0.7" right="0.2362204724409449" top="0.52" bottom="0.42" header="0.31" footer="0.26"/>
  <pageSetup fitToHeight="1" fitToWidth="1" horizontalDpi="600" verticalDpi="600" orientation="landscape" paperSize="9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D54"/>
  <sheetViews>
    <sheetView showGridLines="0" zoomScale="85" zoomScaleNormal="85" zoomScalePageLayoutView="0" workbookViewId="0" topLeftCell="A3">
      <selection activeCell="I17" sqref="I17"/>
    </sheetView>
  </sheetViews>
  <sheetFormatPr defaultColWidth="5.7109375" defaultRowHeight="12.75"/>
  <cols>
    <col min="1" max="1" width="8.28125" style="65" customWidth="1"/>
    <col min="2" max="2" width="5.7109375" style="65" customWidth="1"/>
    <col min="3" max="3" width="4.8515625" style="65" customWidth="1"/>
    <col min="4" max="4" width="7.28125" style="21" customWidth="1"/>
    <col min="5" max="5" width="37.00390625" style="38" customWidth="1"/>
    <col min="6" max="6" width="2.57421875" style="21" customWidth="1"/>
    <col min="7" max="7" width="6.00390625" style="21" customWidth="1"/>
    <col min="8" max="8" width="11.7109375" style="21" customWidth="1"/>
    <col min="9" max="10" width="10.7109375" style="21" customWidth="1"/>
    <col min="11" max="11" width="11.57421875" style="21" customWidth="1"/>
    <col min="12" max="30" width="10.7109375" style="21" customWidth="1"/>
    <col min="31" max="16384" width="5.7109375" style="21" customWidth="1"/>
  </cols>
  <sheetData>
    <row r="1" spans="1:9" ht="15" customHeight="1" hidden="1">
      <c r="A1" s="134"/>
      <c r="B1" s="134" t="s">
        <v>710</v>
      </c>
      <c r="C1" s="171" t="s">
        <v>263</v>
      </c>
      <c r="D1" s="134" t="s">
        <v>711</v>
      </c>
      <c r="E1" s="166" t="s">
        <v>524</v>
      </c>
      <c r="F1" s="172" t="s">
        <v>712</v>
      </c>
      <c r="G1" s="172" t="s">
        <v>1036</v>
      </c>
      <c r="H1" s="172" t="s">
        <v>713</v>
      </c>
      <c r="I1" s="172" t="s">
        <v>723</v>
      </c>
    </row>
    <row r="2" spans="1:9" ht="15" customHeight="1" hidden="1">
      <c r="A2" s="134" t="s">
        <v>185</v>
      </c>
      <c r="B2" s="134" t="e">
        <f>Tiedonantajataso</f>
        <v>#REF!</v>
      </c>
      <c r="C2" s="171">
        <f>90</f>
        <v>90</v>
      </c>
      <c r="D2" s="134" t="str">
        <f>K9</f>
        <v>R06F</v>
      </c>
      <c r="E2" s="166">
        <f>D22</f>
        <v>0</v>
      </c>
      <c r="F2" s="166" t="s">
        <v>1389</v>
      </c>
      <c r="G2" s="166" t="s">
        <v>1536</v>
      </c>
      <c r="H2" s="166" t="s">
        <v>1390</v>
      </c>
      <c r="I2" s="166" t="s">
        <v>1391</v>
      </c>
    </row>
    <row r="3" ht="15" customHeight="1">
      <c r="E3" s="21"/>
    </row>
    <row r="4" spans="1:11" ht="15" customHeight="1">
      <c r="A4" s="139" t="s">
        <v>1270</v>
      </c>
      <c r="E4" s="21"/>
      <c r="J4" s="133" t="s">
        <v>1271</v>
      </c>
      <c r="K4" s="340" t="s">
        <v>4296</v>
      </c>
    </row>
    <row r="5" spans="5:11" ht="15" customHeight="1">
      <c r="E5" s="21"/>
      <c r="J5" s="133" t="s">
        <v>1097</v>
      </c>
      <c r="K5" s="339"/>
    </row>
    <row r="6" spans="5:11" ht="15" customHeight="1">
      <c r="E6" s="21"/>
      <c r="J6" s="133" t="s">
        <v>1272</v>
      </c>
      <c r="K6" s="340" t="s">
        <v>4295</v>
      </c>
    </row>
    <row r="7" ht="15" customHeight="1"/>
    <row r="8" spans="1:16" ht="24" customHeight="1">
      <c r="A8" s="159" t="s">
        <v>698</v>
      </c>
      <c r="B8" s="41"/>
      <c r="C8" s="41"/>
      <c r="I8" s="41"/>
      <c r="P8" s="66"/>
    </row>
    <row r="9" spans="1:16" ht="15" customHeight="1">
      <c r="A9" s="45"/>
      <c r="B9" s="41"/>
      <c r="C9" s="41"/>
      <c r="H9" s="41"/>
      <c r="I9" s="41"/>
      <c r="K9" s="345" t="s">
        <v>1636</v>
      </c>
      <c r="P9" s="66"/>
    </row>
    <row r="10" spans="1:11" ht="30" customHeight="1">
      <c r="A10" s="348" t="s">
        <v>1269</v>
      </c>
      <c r="B10" s="348"/>
      <c r="C10" s="348"/>
      <c r="D10" s="205" t="s">
        <v>1407</v>
      </c>
      <c r="E10" s="127"/>
      <c r="K10" s="346"/>
    </row>
    <row r="11" spans="1:18" s="28" customFormat="1" ht="30" customHeight="1">
      <c r="A11" s="347" t="s">
        <v>705</v>
      </c>
      <c r="B11" s="347"/>
      <c r="C11" s="347"/>
      <c r="D11" s="206" t="s">
        <v>1408</v>
      </c>
      <c r="E11" s="157"/>
      <c r="F11" s="21"/>
      <c r="G11" s="21"/>
      <c r="H11" s="22"/>
      <c r="I11" s="22"/>
      <c r="J11" s="22"/>
      <c r="K11" s="22"/>
      <c r="L11" s="22"/>
      <c r="M11" s="22"/>
      <c r="N11" s="22"/>
      <c r="O11" s="22"/>
      <c r="Q11" s="48"/>
      <c r="R11" s="48"/>
    </row>
    <row r="12" spans="1:18" s="28" customFormat="1" ht="15" customHeight="1">
      <c r="A12" s="128" t="s">
        <v>708</v>
      </c>
      <c r="B12" s="127"/>
      <c r="C12" s="127"/>
      <c r="D12" s="127" t="s">
        <v>699</v>
      </c>
      <c r="E12" s="127"/>
      <c r="F12" s="21"/>
      <c r="G12" s="21"/>
      <c r="H12" s="22"/>
      <c r="I12" s="22"/>
      <c r="J12" s="22"/>
      <c r="K12" s="22"/>
      <c r="L12" s="22"/>
      <c r="M12" s="22"/>
      <c r="N12" s="22"/>
      <c r="O12" s="22"/>
      <c r="P12" s="66"/>
      <c r="Q12" s="48"/>
      <c r="R12" s="48"/>
    </row>
    <row r="13" spans="1:18" s="28" customFormat="1" ht="15" customHeight="1">
      <c r="A13" s="128" t="s">
        <v>706</v>
      </c>
      <c r="B13" s="129"/>
      <c r="C13" s="129"/>
      <c r="D13" s="111" t="s">
        <v>1034</v>
      </c>
      <c r="E13" s="129"/>
      <c r="F13" s="21"/>
      <c r="G13" s="21"/>
      <c r="H13" s="22"/>
      <c r="I13" s="22"/>
      <c r="J13" s="22"/>
      <c r="K13" s="22"/>
      <c r="L13" s="22"/>
      <c r="M13" s="22"/>
      <c r="N13" s="22"/>
      <c r="O13" s="22"/>
      <c r="P13" s="66"/>
      <c r="Q13" s="48"/>
      <c r="R13" s="48"/>
    </row>
    <row r="14" spans="1:18" s="28" customFormat="1" ht="15" customHeight="1">
      <c r="A14" s="128" t="s">
        <v>305</v>
      </c>
      <c r="B14" s="127"/>
      <c r="C14" s="127"/>
      <c r="D14" s="112" t="s">
        <v>707</v>
      </c>
      <c r="E14" s="127"/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66"/>
      <c r="Q14" s="48"/>
      <c r="R14" s="48"/>
    </row>
    <row r="15" spans="1:18" s="28" customFormat="1" ht="15" customHeight="1">
      <c r="A15" s="22"/>
      <c r="B15" s="21"/>
      <c r="C15" s="21"/>
      <c r="D15" s="21"/>
      <c r="E15" s="22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66"/>
      <c r="Q15" s="48"/>
      <c r="R15" s="48"/>
    </row>
    <row r="16" spans="1:18" s="28" customFormat="1" ht="15" customHeight="1">
      <c r="A16" s="22"/>
      <c r="B16" s="21"/>
      <c r="C16" s="21"/>
      <c r="D16" s="21"/>
      <c r="E16" s="22"/>
      <c r="F16" s="21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48"/>
      <c r="R16" s="48"/>
    </row>
    <row r="17" spans="1:18" ht="15" customHeight="1">
      <c r="A17" s="22"/>
      <c r="B17" s="21"/>
      <c r="C17" s="21"/>
      <c r="E17" s="49"/>
      <c r="H17" s="22"/>
      <c r="I17" s="22"/>
      <c r="J17" s="22"/>
      <c r="K17" s="22"/>
      <c r="L17" s="22"/>
      <c r="M17" s="22"/>
      <c r="N17" s="22"/>
      <c r="O17" s="22"/>
      <c r="P17" s="22"/>
      <c r="Q17" s="47"/>
      <c r="R17" s="47"/>
    </row>
    <row r="18" spans="1:18" ht="15" customHeight="1">
      <c r="A18" s="131" t="s">
        <v>4283</v>
      </c>
      <c r="B18" s="21"/>
      <c r="C18" s="21"/>
      <c r="E18" s="52"/>
      <c r="H18" s="31"/>
      <c r="I18" s="31"/>
      <c r="J18" s="22"/>
      <c r="K18" s="22"/>
      <c r="L18" s="22"/>
      <c r="M18" s="22"/>
      <c r="N18" s="22"/>
      <c r="O18" s="22"/>
      <c r="P18" s="22"/>
      <c r="Q18" s="47"/>
      <c r="R18" s="47"/>
    </row>
    <row r="19" spans="1:18" ht="15" customHeight="1">
      <c r="A19" s="21"/>
      <c r="B19" s="21"/>
      <c r="C19" s="21"/>
      <c r="E19" s="21"/>
      <c r="H19" s="49"/>
      <c r="I19" s="49"/>
      <c r="J19" s="22"/>
      <c r="K19" s="22"/>
      <c r="L19" s="22"/>
      <c r="M19" s="22"/>
      <c r="N19" s="22"/>
      <c r="O19" s="22"/>
      <c r="P19" s="22"/>
      <c r="Q19" s="47"/>
      <c r="R19" s="47"/>
    </row>
    <row r="20" spans="1:18" ht="15" customHeight="1">
      <c r="A20" s="164" t="s">
        <v>129</v>
      </c>
      <c r="B20" s="21"/>
      <c r="C20" s="21"/>
      <c r="E20" s="21"/>
      <c r="H20" s="22"/>
      <c r="I20" s="22"/>
      <c r="J20" s="22"/>
      <c r="K20" s="22"/>
      <c r="L20" s="22"/>
      <c r="M20" s="22"/>
      <c r="N20" s="22"/>
      <c r="O20" s="22"/>
      <c r="P20" s="22"/>
      <c r="Q20" s="47"/>
      <c r="R20" s="47"/>
    </row>
    <row r="21" spans="1:18" ht="15" customHeight="1">
      <c r="A21" s="135"/>
      <c r="B21" s="22"/>
      <c r="C21" s="22"/>
      <c r="E21" s="24"/>
      <c r="H21" s="22"/>
      <c r="I21" s="22"/>
      <c r="J21" s="22"/>
      <c r="K21" s="22"/>
      <c r="L21" s="22"/>
      <c r="M21" s="22"/>
      <c r="N21" s="22"/>
      <c r="O21" s="22"/>
      <c r="P21" s="22"/>
      <c r="Q21" s="47"/>
      <c r="R21" s="47"/>
    </row>
    <row r="22" spans="1:18" ht="17.25" customHeight="1">
      <c r="A22" s="135" t="s">
        <v>130</v>
      </c>
      <c r="B22" s="22"/>
      <c r="C22" s="22"/>
      <c r="D22" s="335"/>
      <c r="E22" s="30"/>
      <c r="J22" s="53"/>
      <c r="K22" s="53"/>
      <c r="M22" s="53"/>
      <c r="N22" s="53"/>
      <c r="O22" s="53"/>
      <c r="P22" s="53"/>
      <c r="Q22" s="56"/>
      <c r="R22" s="47"/>
    </row>
    <row r="23" spans="1:18" ht="15" customHeight="1">
      <c r="A23" s="135"/>
      <c r="B23" s="22"/>
      <c r="C23" s="22"/>
      <c r="E23" s="24"/>
      <c r="H23" s="53"/>
      <c r="I23" s="53"/>
      <c r="J23" s="53"/>
      <c r="K23" s="53"/>
      <c r="L23" s="25"/>
      <c r="M23" s="53"/>
      <c r="N23" s="53"/>
      <c r="O23" s="53"/>
      <c r="P23" s="53"/>
      <c r="Q23" s="56"/>
      <c r="R23" s="47"/>
    </row>
    <row r="24" spans="1:30" ht="15" customHeight="1">
      <c r="A24" s="135"/>
      <c r="B24" s="135"/>
      <c r="C24" s="135"/>
      <c r="D24" s="28"/>
      <c r="E24" s="175"/>
      <c r="F24" s="28"/>
      <c r="G24" s="28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21.75" customHeight="1">
      <c r="A25" s="173"/>
      <c r="B25" s="176"/>
      <c r="C25" s="176"/>
      <c r="D25" s="173"/>
      <c r="E25" s="177"/>
      <c r="F25" s="356" t="s">
        <v>134</v>
      </c>
      <c r="G25" s="356"/>
      <c r="H25" s="165"/>
      <c r="I25" s="165" t="s">
        <v>135</v>
      </c>
      <c r="J25" s="165"/>
      <c r="K25" s="178"/>
      <c r="L25" s="178"/>
      <c r="M25" s="178"/>
      <c r="N25" s="178"/>
      <c r="O25" s="178"/>
      <c r="P25" s="178"/>
      <c r="Q25" s="135"/>
      <c r="R25" s="13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15" customHeight="1">
      <c r="A26" s="174"/>
      <c r="B26" s="173"/>
      <c r="C26" s="173"/>
      <c r="D26" s="173"/>
      <c r="E26" s="177"/>
      <c r="F26" s="356"/>
      <c r="G26" s="356"/>
      <c r="H26" s="167"/>
      <c r="I26" s="211" t="s">
        <v>136</v>
      </c>
      <c r="J26" s="211" t="s">
        <v>137</v>
      </c>
      <c r="K26" s="211" t="s">
        <v>1278</v>
      </c>
      <c r="L26" s="211" t="s">
        <v>138</v>
      </c>
      <c r="M26" s="211" t="s">
        <v>1279</v>
      </c>
      <c r="N26" s="211" t="s">
        <v>1280</v>
      </c>
      <c r="O26" s="211" t="s">
        <v>139</v>
      </c>
      <c r="P26" s="211" t="s">
        <v>1281</v>
      </c>
      <c r="Q26" s="211" t="s">
        <v>1282</v>
      </c>
      <c r="R26" s="211" t="s">
        <v>140</v>
      </c>
      <c r="S26" s="211" t="s">
        <v>1283</v>
      </c>
      <c r="T26" s="211" t="s">
        <v>1284</v>
      </c>
      <c r="U26" s="211" t="s">
        <v>141</v>
      </c>
      <c r="V26" s="211" t="s">
        <v>142</v>
      </c>
      <c r="W26" s="211" t="s">
        <v>1285</v>
      </c>
      <c r="X26" s="211" t="s">
        <v>1286</v>
      </c>
      <c r="Y26" s="211" t="s">
        <v>143</v>
      </c>
      <c r="Z26" s="211" t="s">
        <v>1287</v>
      </c>
      <c r="AA26" s="211" t="s">
        <v>1288</v>
      </c>
      <c r="AB26" s="211" t="s">
        <v>1289</v>
      </c>
      <c r="AC26" s="211" t="s">
        <v>1290</v>
      </c>
      <c r="AD26" s="357"/>
    </row>
    <row r="27" spans="1:30" ht="15" customHeight="1">
      <c r="A27" s="162"/>
      <c r="B27" s="162"/>
      <c r="C27" s="162"/>
      <c r="D27" s="173"/>
      <c r="E27" s="177"/>
      <c r="F27" s="173"/>
      <c r="G27" s="161" t="s">
        <v>145</v>
      </c>
      <c r="H27" s="203" t="s">
        <v>147</v>
      </c>
      <c r="I27" s="203" t="s">
        <v>1292</v>
      </c>
      <c r="J27" s="203" t="s">
        <v>1293</v>
      </c>
      <c r="K27" s="203" t="s">
        <v>1294</v>
      </c>
      <c r="L27" s="203" t="s">
        <v>1295</v>
      </c>
      <c r="M27" s="203" t="s">
        <v>1296</v>
      </c>
      <c r="N27" s="203" t="s">
        <v>1297</v>
      </c>
      <c r="O27" s="203" t="s">
        <v>1298</v>
      </c>
      <c r="P27" s="203" t="s">
        <v>1299</v>
      </c>
      <c r="Q27" s="203" t="s">
        <v>1300</v>
      </c>
      <c r="R27" s="203" t="s">
        <v>1301</v>
      </c>
      <c r="S27" s="203" t="s">
        <v>1302</v>
      </c>
      <c r="T27" s="203" t="s">
        <v>1303</v>
      </c>
      <c r="U27" s="203" t="s">
        <v>1304</v>
      </c>
      <c r="V27" s="203" t="s">
        <v>1305</v>
      </c>
      <c r="W27" s="203" t="s">
        <v>1306</v>
      </c>
      <c r="X27" s="203" t="s">
        <v>1307</v>
      </c>
      <c r="Y27" s="203" t="s">
        <v>1308</v>
      </c>
      <c r="Z27" s="203" t="s">
        <v>1309</v>
      </c>
      <c r="AA27" s="203" t="s">
        <v>1310</v>
      </c>
      <c r="AB27" s="203" t="s">
        <v>1311</v>
      </c>
      <c r="AC27" s="203"/>
      <c r="AD27" s="358"/>
    </row>
    <row r="28" spans="1:30" ht="15" customHeight="1">
      <c r="A28" s="162"/>
      <c r="B28" s="162"/>
      <c r="C28" s="162"/>
      <c r="D28" s="173"/>
      <c r="E28" s="177"/>
      <c r="F28" s="173"/>
      <c r="G28" s="161" t="s">
        <v>148</v>
      </c>
      <c r="H28" s="168"/>
      <c r="I28" s="203" t="s">
        <v>149</v>
      </c>
      <c r="J28" s="203" t="s">
        <v>1343</v>
      </c>
      <c r="K28" s="203" t="s">
        <v>1344</v>
      </c>
      <c r="L28" s="203" t="s">
        <v>1345</v>
      </c>
      <c r="M28" s="203" t="s">
        <v>1346</v>
      </c>
      <c r="N28" s="203" t="s">
        <v>1347</v>
      </c>
      <c r="O28" s="203" t="s">
        <v>1348</v>
      </c>
      <c r="P28" s="203" t="s">
        <v>1349</v>
      </c>
      <c r="Q28" s="203" t="s">
        <v>1350</v>
      </c>
      <c r="R28" s="203" t="s">
        <v>1351</v>
      </c>
      <c r="S28" s="203" t="s">
        <v>1352</v>
      </c>
      <c r="T28" s="203" t="s">
        <v>1353</v>
      </c>
      <c r="U28" s="203" t="s">
        <v>1337</v>
      </c>
      <c r="V28" s="203" t="s">
        <v>1338</v>
      </c>
      <c r="W28" s="203" t="s">
        <v>150</v>
      </c>
      <c r="X28" s="203" t="s">
        <v>1339</v>
      </c>
      <c r="Y28" s="203" t="s">
        <v>1340</v>
      </c>
      <c r="Z28" s="203" t="s">
        <v>1341</v>
      </c>
      <c r="AA28" s="203" t="s">
        <v>36</v>
      </c>
      <c r="AB28" s="203" t="s">
        <v>1342</v>
      </c>
      <c r="AC28" s="203" t="s">
        <v>56</v>
      </c>
      <c r="AD28" s="359"/>
    </row>
    <row r="29" spans="1:30" ht="15" customHeight="1">
      <c r="A29" s="161" t="s">
        <v>1397</v>
      </c>
      <c r="B29" s="162"/>
      <c r="C29" s="173"/>
      <c r="D29" s="161"/>
      <c r="E29" s="177"/>
      <c r="F29" s="173"/>
      <c r="G29" s="173"/>
      <c r="H29" s="287" t="s">
        <v>126</v>
      </c>
      <c r="I29" s="287">
        <v>100</v>
      </c>
      <c r="J29" s="287">
        <v>110</v>
      </c>
      <c r="K29" s="287">
        <v>120</v>
      </c>
      <c r="L29" s="287">
        <v>130</v>
      </c>
      <c r="M29" s="287">
        <v>140</v>
      </c>
      <c r="N29" s="287">
        <v>150</v>
      </c>
      <c r="O29" s="287">
        <v>160</v>
      </c>
      <c r="P29" s="287">
        <v>170</v>
      </c>
      <c r="Q29" s="287">
        <v>180</v>
      </c>
      <c r="R29" s="287">
        <v>190</v>
      </c>
      <c r="S29" s="287">
        <v>200</v>
      </c>
      <c r="T29" s="287">
        <v>210</v>
      </c>
      <c r="U29" s="287">
        <v>220</v>
      </c>
      <c r="V29" s="287">
        <v>230</v>
      </c>
      <c r="W29" s="287">
        <v>240</v>
      </c>
      <c r="X29" s="287">
        <v>250</v>
      </c>
      <c r="Y29" s="287">
        <v>260</v>
      </c>
      <c r="Z29" s="287">
        <v>270</v>
      </c>
      <c r="AA29" s="287">
        <v>280</v>
      </c>
      <c r="AB29" s="287">
        <v>290</v>
      </c>
      <c r="AC29" s="287">
        <v>300</v>
      </c>
      <c r="AD29" s="287">
        <v>310</v>
      </c>
    </row>
    <row r="30" spans="1:30" ht="15" customHeight="1">
      <c r="A30" s="287">
        <v>100</v>
      </c>
      <c r="B30" s="287"/>
      <c r="C30" s="286"/>
      <c r="D30" s="242"/>
      <c r="E30" s="243" t="s">
        <v>1312</v>
      </c>
      <c r="F30" s="244"/>
      <c r="G30" s="247" t="s">
        <v>153</v>
      </c>
      <c r="H30" s="288">
        <f aca="true" t="shared" si="0" ref="H30:H53">SUM(I30:AD30)</f>
        <v>0</v>
      </c>
      <c r="I30" s="292">
        <f>I31+I36+I41+I46</f>
        <v>0</v>
      </c>
      <c r="J30" s="292">
        <f aca="true" t="shared" si="1" ref="J30:AD30">J31+J36+J41+J46</f>
        <v>0</v>
      </c>
      <c r="K30" s="292">
        <f t="shared" si="1"/>
        <v>0</v>
      </c>
      <c r="L30" s="292">
        <f t="shared" si="1"/>
        <v>0</v>
      </c>
      <c r="M30" s="292">
        <f t="shared" si="1"/>
        <v>0</v>
      </c>
      <c r="N30" s="292">
        <f t="shared" si="1"/>
        <v>0</v>
      </c>
      <c r="O30" s="292">
        <f t="shared" si="1"/>
        <v>0</v>
      </c>
      <c r="P30" s="292">
        <f t="shared" si="1"/>
        <v>0</v>
      </c>
      <c r="Q30" s="292">
        <f t="shared" si="1"/>
        <v>0</v>
      </c>
      <c r="R30" s="292">
        <f t="shared" si="1"/>
        <v>0</v>
      </c>
      <c r="S30" s="292">
        <f t="shared" si="1"/>
        <v>0</v>
      </c>
      <c r="T30" s="292">
        <f t="shared" si="1"/>
        <v>0</v>
      </c>
      <c r="U30" s="292">
        <f t="shared" si="1"/>
        <v>0</v>
      </c>
      <c r="V30" s="292">
        <f t="shared" si="1"/>
        <v>0</v>
      </c>
      <c r="W30" s="292">
        <f t="shared" si="1"/>
        <v>0</v>
      </c>
      <c r="X30" s="292">
        <f t="shared" si="1"/>
        <v>0</v>
      </c>
      <c r="Y30" s="292">
        <f t="shared" si="1"/>
        <v>0</v>
      </c>
      <c r="Z30" s="292">
        <f t="shared" si="1"/>
        <v>0</v>
      </c>
      <c r="AA30" s="292">
        <f t="shared" si="1"/>
        <v>0</v>
      </c>
      <c r="AB30" s="292">
        <f t="shared" si="1"/>
        <v>0</v>
      </c>
      <c r="AC30" s="292">
        <f t="shared" si="1"/>
        <v>0</v>
      </c>
      <c r="AD30" s="292">
        <f t="shared" si="1"/>
        <v>0</v>
      </c>
    </row>
    <row r="31" spans="1:30" ht="29.25" customHeight="1">
      <c r="A31" s="287">
        <v>100</v>
      </c>
      <c r="B31" s="287">
        <v>10</v>
      </c>
      <c r="C31" s="286"/>
      <c r="D31" s="242"/>
      <c r="E31" s="246" t="s">
        <v>1406</v>
      </c>
      <c r="F31" s="244"/>
      <c r="G31" s="247" t="s">
        <v>153</v>
      </c>
      <c r="H31" s="288">
        <f t="shared" si="0"/>
        <v>0</v>
      </c>
      <c r="I31" s="292">
        <f>SUM(I32:I35)</f>
        <v>0</v>
      </c>
      <c r="J31" s="292">
        <f aca="true" t="shared" si="2" ref="J31:R31">SUM(J33:J35)</f>
        <v>0</v>
      </c>
      <c r="K31" s="292">
        <f t="shared" si="2"/>
        <v>0</v>
      </c>
      <c r="L31" s="292">
        <f t="shared" si="2"/>
        <v>0</v>
      </c>
      <c r="M31" s="292">
        <f t="shared" si="2"/>
        <v>0</v>
      </c>
      <c r="N31" s="292">
        <f t="shared" si="2"/>
        <v>0</v>
      </c>
      <c r="O31" s="292">
        <f t="shared" si="2"/>
        <v>0</v>
      </c>
      <c r="P31" s="292">
        <f t="shared" si="2"/>
        <v>0</v>
      </c>
      <c r="Q31" s="292">
        <f t="shared" si="2"/>
        <v>0</v>
      </c>
      <c r="R31" s="292">
        <f t="shared" si="2"/>
        <v>0</v>
      </c>
      <c r="S31" s="292">
        <f>SUM(S32:S35)</f>
        <v>0</v>
      </c>
      <c r="T31" s="292">
        <f aca="true" t="shared" si="3" ref="T31:AD31">SUM(T33:T35)</f>
        <v>0</v>
      </c>
      <c r="U31" s="292">
        <f t="shared" si="3"/>
        <v>0</v>
      </c>
      <c r="V31" s="292">
        <f t="shared" si="3"/>
        <v>0</v>
      </c>
      <c r="W31" s="292">
        <f t="shared" si="3"/>
        <v>0</v>
      </c>
      <c r="X31" s="292">
        <f t="shared" si="3"/>
        <v>0</v>
      </c>
      <c r="Y31" s="292">
        <f t="shared" si="3"/>
        <v>0</v>
      </c>
      <c r="Z31" s="292">
        <f t="shared" si="3"/>
        <v>0</v>
      </c>
      <c r="AA31" s="292">
        <f t="shared" si="3"/>
        <v>0</v>
      </c>
      <c r="AB31" s="292">
        <f t="shared" si="3"/>
        <v>0</v>
      </c>
      <c r="AC31" s="292">
        <f t="shared" si="3"/>
        <v>0</v>
      </c>
      <c r="AD31" s="292">
        <f t="shared" si="3"/>
        <v>0</v>
      </c>
    </row>
    <row r="32" spans="1:30" ht="15" customHeight="1">
      <c r="A32" s="287">
        <v>100</v>
      </c>
      <c r="B32" s="287">
        <v>10</v>
      </c>
      <c r="C32" s="286" t="s">
        <v>186</v>
      </c>
      <c r="D32" s="242"/>
      <c r="E32" s="248" t="s">
        <v>1313</v>
      </c>
      <c r="F32" s="244"/>
      <c r="G32" s="247" t="s">
        <v>153</v>
      </c>
      <c r="H32" s="288">
        <f t="shared" si="0"/>
        <v>0</v>
      </c>
      <c r="I32" s="285"/>
      <c r="J32" s="296"/>
      <c r="K32" s="296"/>
      <c r="L32" s="296"/>
      <c r="M32" s="296"/>
      <c r="N32" s="296"/>
      <c r="O32" s="296"/>
      <c r="P32" s="296"/>
      <c r="Q32" s="296"/>
      <c r="R32" s="296"/>
      <c r="S32" s="285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</row>
    <row r="33" spans="1:30" ht="15" customHeight="1">
      <c r="A33" s="287">
        <v>100</v>
      </c>
      <c r="B33" s="287">
        <v>10</v>
      </c>
      <c r="C33" s="286">
        <v>10</v>
      </c>
      <c r="D33" s="242"/>
      <c r="E33" s="248" t="s">
        <v>1314</v>
      </c>
      <c r="F33" s="244"/>
      <c r="G33" s="247" t="s">
        <v>153</v>
      </c>
      <c r="H33" s="288">
        <f t="shared" si="0"/>
        <v>0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</row>
    <row r="34" spans="1:30" ht="15" customHeight="1">
      <c r="A34" s="287">
        <v>100</v>
      </c>
      <c r="B34" s="287">
        <v>10</v>
      </c>
      <c r="C34" s="286">
        <v>15</v>
      </c>
      <c r="D34" s="242"/>
      <c r="E34" s="248" t="s">
        <v>1315</v>
      </c>
      <c r="F34" s="244"/>
      <c r="G34" s="247" t="s">
        <v>153</v>
      </c>
      <c r="H34" s="288">
        <f t="shared" si="0"/>
        <v>0</v>
      </c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</row>
    <row r="35" spans="1:30" ht="15" customHeight="1">
      <c r="A35" s="287">
        <v>100</v>
      </c>
      <c r="B35" s="287">
        <v>10</v>
      </c>
      <c r="C35" s="286">
        <v>20</v>
      </c>
      <c r="D35" s="242"/>
      <c r="E35" s="248" t="s">
        <v>1316</v>
      </c>
      <c r="F35" s="244"/>
      <c r="G35" s="247" t="s">
        <v>153</v>
      </c>
      <c r="H35" s="288">
        <f t="shared" si="0"/>
        <v>0</v>
      </c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</row>
    <row r="36" spans="1:30" ht="15" customHeight="1">
      <c r="A36" s="293">
        <v>100</v>
      </c>
      <c r="B36" s="293">
        <v>20</v>
      </c>
      <c r="C36" s="294"/>
      <c r="D36" s="242"/>
      <c r="E36" s="246" t="s">
        <v>1403</v>
      </c>
      <c r="F36" s="244"/>
      <c r="G36" s="247" t="s">
        <v>153</v>
      </c>
      <c r="H36" s="288">
        <f t="shared" si="0"/>
        <v>0</v>
      </c>
      <c r="I36" s="292">
        <f>SUM(I37:I40)</f>
        <v>0</v>
      </c>
      <c r="J36" s="292">
        <f>SUM(J38:J40)</f>
        <v>0</v>
      </c>
      <c r="K36" s="292">
        <f>SUM(K38:K40)</f>
        <v>0</v>
      </c>
      <c r="L36" s="292">
        <f aca="true" t="shared" si="4" ref="L36:AD36">SUM(L38:L40)</f>
        <v>0</v>
      </c>
      <c r="M36" s="292">
        <f t="shared" si="4"/>
        <v>0</v>
      </c>
      <c r="N36" s="292">
        <f t="shared" si="4"/>
        <v>0</v>
      </c>
      <c r="O36" s="292">
        <f t="shared" si="4"/>
        <v>0</v>
      </c>
      <c r="P36" s="292">
        <f t="shared" si="4"/>
        <v>0</v>
      </c>
      <c r="Q36" s="292">
        <f t="shared" si="4"/>
        <v>0</v>
      </c>
      <c r="R36" s="292">
        <f t="shared" si="4"/>
        <v>0</v>
      </c>
      <c r="S36" s="292">
        <f>SUM(S37:S40)</f>
        <v>0</v>
      </c>
      <c r="T36" s="292">
        <f t="shared" si="4"/>
        <v>0</v>
      </c>
      <c r="U36" s="292">
        <f t="shared" si="4"/>
        <v>0</v>
      </c>
      <c r="V36" s="292">
        <f t="shared" si="4"/>
        <v>0</v>
      </c>
      <c r="W36" s="292">
        <f t="shared" si="4"/>
        <v>0</v>
      </c>
      <c r="X36" s="292">
        <f t="shared" si="4"/>
        <v>0</v>
      </c>
      <c r="Y36" s="292">
        <f t="shared" si="4"/>
        <v>0</v>
      </c>
      <c r="Z36" s="292">
        <f t="shared" si="4"/>
        <v>0</v>
      </c>
      <c r="AA36" s="292">
        <f t="shared" si="4"/>
        <v>0</v>
      </c>
      <c r="AB36" s="292">
        <f t="shared" si="4"/>
        <v>0</v>
      </c>
      <c r="AC36" s="292">
        <f t="shared" si="4"/>
        <v>0</v>
      </c>
      <c r="AD36" s="292">
        <f t="shared" si="4"/>
        <v>0</v>
      </c>
    </row>
    <row r="37" spans="1:30" ht="15" customHeight="1">
      <c r="A37" s="293">
        <v>100</v>
      </c>
      <c r="B37" s="293">
        <v>20</v>
      </c>
      <c r="C37" s="286" t="s">
        <v>186</v>
      </c>
      <c r="D37" s="242"/>
      <c r="E37" s="248" t="s">
        <v>1313</v>
      </c>
      <c r="F37" s="249"/>
      <c r="G37" s="247" t="s">
        <v>153</v>
      </c>
      <c r="H37" s="288">
        <f t="shared" si="0"/>
        <v>0</v>
      </c>
      <c r="I37" s="285"/>
      <c r="J37" s="296"/>
      <c r="K37" s="296"/>
      <c r="L37" s="296"/>
      <c r="M37" s="296"/>
      <c r="N37" s="296"/>
      <c r="O37" s="296"/>
      <c r="P37" s="297"/>
      <c r="Q37" s="297"/>
      <c r="R37" s="297"/>
      <c r="S37" s="285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</row>
    <row r="38" spans="1:30" ht="15" customHeight="1">
      <c r="A38" s="293">
        <v>100</v>
      </c>
      <c r="B38" s="293">
        <v>20</v>
      </c>
      <c r="C38" s="294">
        <v>10</v>
      </c>
      <c r="D38" s="242"/>
      <c r="E38" s="248" t="s">
        <v>1314</v>
      </c>
      <c r="F38" s="249"/>
      <c r="G38" s="247" t="s">
        <v>153</v>
      </c>
      <c r="H38" s="288">
        <f t="shared" si="0"/>
        <v>0</v>
      </c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</row>
    <row r="39" spans="1:30" ht="15" customHeight="1">
      <c r="A39" s="293">
        <v>100</v>
      </c>
      <c r="B39" s="293">
        <v>20</v>
      </c>
      <c r="C39" s="294">
        <v>15</v>
      </c>
      <c r="D39" s="242"/>
      <c r="E39" s="248" t="s">
        <v>1315</v>
      </c>
      <c r="F39" s="244"/>
      <c r="G39" s="247" t="s">
        <v>153</v>
      </c>
      <c r="H39" s="288">
        <f t="shared" si="0"/>
        <v>0</v>
      </c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</row>
    <row r="40" spans="1:30" ht="15" customHeight="1">
      <c r="A40" s="293">
        <v>100</v>
      </c>
      <c r="B40" s="293">
        <v>20</v>
      </c>
      <c r="C40" s="294">
        <v>20</v>
      </c>
      <c r="D40" s="242"/>
      <c r="E40" s="248" t="s">
        <v>1316</v>
      </c>
      <c r="F40" s="249"/>
      <c r="G40" s="247" t="s">
        <v>153</v>
      </c>
      <c r="H40" s="288">
        <f t="shared" si="0"/>
        <v>0</v>
      </c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</row>
    <row r="41" spans="1:30" ht="15" customHeight="1">
      <c r="A41" s="293">
        <v>100</v>
      </c>
      <c r="B41" s="293">
        <v>30</v>
      </c>
      <c r="C41" s="294"/>
      <c r="D41" s="242"/>
      <c r="E41" s="246" t="s">
        <v>1404</v>
      </c>
      <c r="F41" s="249"/>
      <c r="G41" s="247" t="s">
        <v>153</v>
      </c>
      <c r="H41" s="288">
        <f t="shared" si="0"/>
        <v>0</v>
      </c>
      <c r="I41" s="292">
        <f>SUM(I42:I45)</f>
        <v>0</v>
      </c>
      <c r="J41" s="292">
        <f>SUM(J43:J45)</f>
        <v>0</v>
      </c>
      <c r="K41" s="292">
        <f aca="true" t="shared" si="5" ref="K41:AD41">SUM(K43:K45)</f>
        <v>0</v>
      </c>
      <c r="L41" s="292">
        <f t="shared" si="5"/>
        <v>0</v>
      </c>
      <c r="M41" s="292">
        <f t="shared" si="5"/>
        <v>0</v>
      </c>
      <c r="N41" s="292">
        <f t="shared" si="5"/>
        <v>0</v>
      </c>
      <c r="O41" s="292">
        <f t="shared" si="5"/>
        <v>0</v>
      </c>
      <c r="P41" s="292">
        <f t="shared" si="5"/>
        <v>0</v>
      </c>
      <c r="Q41" s="292">
        <f t="shared" si="5"/>
        <v>0</v>
      </c>
      <c r="R41" s="292">
        <f t="shared" si="5"/>
        <v>0</v>
      </c>
      <c r="S41" s="292">
        <f>SUM(S42:S45)</f>
        <v>0</v>
      </c>
      <c r="T41" s="292">
        <f t="shared" si="5"/>
        <v>0</v>
      </c>
      <c r="U41" s="292">
        <f t="shared" si="5"/>
        <v>0</v>
      </c>
      <c r="V41" s="292">
        <f t="shared" si="5"/>
        <v>0</v>
      </c>
      <c r="W41" s="292">
        <f t="shared" si="5"/>
        <v>0</v>
      </c>
      <c r="X41" s="292">
        <f t="shared" si="5"/>
        <v>0</v>
      </c>
      <c r="Y41" s="292">
        <f t="shared" si="5"/>
        <v>0</v>
      </c>
      <c r="Z41" s="292">
        <f t="shared" si="5"/>
        <v>0</v>
      </c>
      <c r="AA41" s="292">
        <f t="shared" si="5"/>
        <v>0</v>
      </c>
      <c r="AB41" s="292">
        <f t="shared" si="5"/>
        <v>0</v>
      </c>
      <c r="AC41" s="292">
        <f t="shared" si="5"/>
        <v>0</v>
      </c>
      <c r="AD41" s="292">
        <f t="shared" si="5"/>
        <v>0</v>
      </c>
    </row>
    <row r="42" spans="1:30" ht="15" customHeight="1">
      <c r="A42" s="293">
        <v>100</v>
      </c>
      <c r="B42" s="293">
        <v>30</v>
      </c>
      <c r="C42" s="286" t="s">
        <v>186</v>
      </c>
      <c r="D42" s="242"/>
      <c r="E42" s="248" t="s">
        <v>1313</v>
      </c>
      <c r="F42" s="244"/>
      <c r="G42" s="247" t="s">
        <v>153</v>
      </c>
      <c r="H42" s="288">
        <f t="shared" si="0"/>
        <v>0</v>
      </c>
      <c r="I42" s="285"/>
      <c r="J42" s="296"/>
      <c r="K42" s="296"/>
      <c r="L42" s="296"/>
      <c r="M42" s="296"/>
      <c r="N42" s="296"/>
      <c r="O42" s="296"/>
      <c r="P42" s="296"/>
      <c r="Q42" s="296"/>
      <c r="R42" s="296"/>
      <c r="S42" s="285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</row>
    <row r="43" spans="1:30" ht="15" customHeight="1">
      <c r="A43" s="293">
        <v>100</v>
      </c>
      <c r="B43" s="293">
        <v>30</v>
      </c>
      <c r="C43" s="294">
        <v>10</v>
      </c>
      <c r="D43" s="250"/>
      <c r="E43" s="248" t="s">
        <v>1314</v>
      </c>
      <c r="F43" s="251"/>
      <c r="G43" s="247" t="s">
        <v>153</v>
      </c>
      <c r="H43" s="288">
        <f t="shared" si="0"/>
        <v>0</v>
      </c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</row>
    <row r="44" spans="1:30" ht="15" customHeight="1">
      <c r="A44" s="293">
        <v>100</v>
      </c>
      <c r="B44" s="293">
        <v>30</v>
      </c>
      <c r="C44" s="294">
        <v>15</v>
      </c>
      <c r="D44" s="250"/>
      <c r="E44" s="248" t="s">
        <v>1315</v>
      </c>
      <c r="F44" s="251"/>
      <c r="G44" s="247" t="s">
        <v>153</v>
      </c>
      <c r="H44" s="288">
        <f t="shared" si="0"/>
        <v>0</v>
      </c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</row>
    <row r="45" spans="1:30" ht="15" customHeight="1">
      <c r="A45" s="293">
        <v>100</v>
      </c>
      <c r="B45" s="293">
        <v>30</v>
      </c>
      <c r="C45" s="294">
        <v>20</v>
      </c>
      <c r="D45" s="250"/>
      <c r="E45" s="248" t="s">
        <v>1316</v>
      </c>
      <c r="F45" s="251"/>
      <c r="G45" s="247" t="s">
        <v>153</v>
      </c>
      <c r="H45" s="288">
        <f t="shared" si="0"/>
        <v>0</v>
      </c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</row>
    <row r="46" spans="1:30" ht="15" customHeight="1">
      <c r="A46" s="293">
        <v>100</v>
      </c>
      <c r="B46" s="293">
        <v>40</v>
      </c>
      <c r="C46" s="294"/>
      <c r="D46" s="250"/>
      <c r="E46" s="246" t="s">
        <v>366</v>
      </c>
      <c r="F46" s="251"/>
      <c r="G46" s="247" t="s">
        <v>153</v>
      </c>
      <c r="H46" s="288">
        <f t="shared" si="0"/>
        <v>0</v>
      </c>
      <c r="I46" s="292">
        <f>SUM(I47:I50)</f>
        <v>0</v>
      </c>
      <c r="J46" s="292">
        <f>SUM(J48:J50)</f>
        <v>0</v>
      </c>
      <c r="K46" s="292">
        <f aca="true" t="shared" si="6" ref="K46:Q46">SUM(K48:K50)</f>
        <v>0</v>
      </c>
      <c r="L46" s="292">
        <f t="shared" si="6"/>
        <v>0</v>
      </c>
      <c r="M46" s="292">
        <f t="shared" si="6"/>
        <v>0</v>
      </c>
      <c r="N46" s="292">
        <f t="shared" si="6"/>
        <v>0</v>
      </c>
      <c r="O46" s="292">
        <f t="shared" si="6"/>
        <v>0</v>
      </c>
      <c r="P46" s="292">
        <f t="shared" si="6"/>
        <v>0</v>
      </c>
      <c r="Q46" s="292">
        <f t="shared" si="6"/>
        <v>0</v>
      </c>
      <c r="R46" s="292">
        <f>SUM(R48:R50)</f>
        <v>0</v>
      </c>
      <c r="S46" s="292">
        <f>SUM(S47:S50)</f>
        <v>0</v>
      </c>
      <c r="T46" s="292">
        <f>SUM(T48:T50)</f>
        <v>0</v>
      </c>
      <c r="U46" s="292">
        <f aca="true" t="shared" si="7" ref="U46:AD46">SUM(U48:U50)</f>
        <v>0</v>
      </c>
      <c r="V46" s="292">
        <f t="shared" si="7"/>
        <v>0</v>
      </c>
      <c r="W46" s="292">
        <f t="shared" si="7"/>
        <v>0</v>
      </c>
      <c r="X46" s="292">
        <f t="shared" si="7"/>
        <v>0</v>
      </c>
      <c r="Y46" s="292">
        <f t="shared" si="7"/>
        <v>0</v>
      </c>
      <c r="Z46" s="292">
        <f t="shared" si="7"/>
        <v>0</v>
      </c>
      <c r="AA46" s="292">
        <f t="shared" si="7"/>
        <v>0</v>
      </c>
      <c r="AB46" s="292">
        <f t="shared" si="7"/>
        <v>0</v>
      </c>
      <c r="AC46" s="292">
        <f t="shared" si="7"/>
        <v>0</v>
      </c>
      <c r="AD46" s="292">
        <f t="shared" si="7"/>
        <v>0</v>
      </c>
    </row>
    <row r="47" spans="1:30" ht="15" customHeight="1">
      <c r="A47" s="293">
        <v>100</v>
      </c>
      <c r="B47" s="293">
        <v>40</v>
      </c>
      <c r="C47" s="286" t="s">
        <v>186</v>
      </c>
      <c r="D47" s="253"/>
      <c r="E47" s="248" t="s">
        <v>1313</v>
      </c>
      <c r="F47" s="251"/>
      <c r="G47" s="247" t="s">
        <v>153</v>
      </c>
      <c r="H47" s="288">
        <f t="shared" si="0"/>
        <v>0</v>
      </c>
      <c r="I47" s="285"/>
      <c r="J47" s="296"/>
      <c r="K47" s="296"/>
      <c r="L47" s="296"/>
      <c r="M47" s="296"/>
      <c r="N47" s="296"/>
      <c r="O47" s="296"/>
      <c r="P47" s="296"/>
      <c r="Q47" s="296"/>
      <c r="R47" s="296"/>
      <c r="S47" s="285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</row>
    <row r="48" spans="1:30" ht="15" customHeight="1">
      <c r="A48" s="293">
        <v>100</v>
      </c>
      <c r="B48" s="293">
        <v>40</v>
      </c>
      <c r="C48" s="286" t="s">
        <v>187</v>
      </c>
      <c r="D48" s="253"/>
      <c r="E48" s="248" t="s">
        <v>1314</v>
      </c>
      <c r="F48" s="251"/>
      <c r="G48" s="247" t="s">
        <v>153</v>
      </c>
      <c r="H48" s="288">
        <f t="shared" si="0"/>
        <v>0</v>
      </c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</row>
    <row r="49" spans="1:30" ht="15" customHeight="1">
      <c r="A49" s="293">
        <v>100</v>
      </c>
      <c r="B49" s="293">
        <v>40</v>
      </c>
      <c r="C49" s="286" t="s">
        <v>188</v>
      </c>
      <c r="D49" s="253"/>
      <c r="E49" s="248" t="s">
        <v>1315</v>
      </c>
      <c r="F49" s="251"/>
      <c r="G49" s="247" t="s">
        <v>153</v>
      </c>
      <c r="H49" s="288">
        <f t="shared" si="0"/>
        <v>0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</row>
    <row r="50" spans="1:30" ht="15" customHeight="1">
      <c r="A50" s="293">
        <v>100</v>
      </c>
      <c r="B50" s="293">
        <v>40</v>
      </c>
      <c r="C50" s="286" t="s">
        <v>189</v>
      </c>
      <c r="D50" s="253"/>
      <c r="E50" s="248" t="s">
        <v>1316</v>
      </c>
      <c r="F50" s="251"/>
      <c r="G50" s="247" t="s">
        <v>153</v>
      </c>
      <c r="H50" s="288">
        <f t="shared" si="0"/>
        <v>0</v>
      </c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</row>
    <row r="51" spans="1:30" ht="30.75" customHeight="1">
      <c r="A51" s="293">
        <v>110</v>
      </c>
      <c r="B51" s="293"/>
      <c r="C51" s="294"/>
      <c r="D51" s="253"/>
      <c r="E51" s="255" t="s">
        <v>1317</v>
      </c>
      <c r="F51" s="251"/>
      <c r="G51" s="247" t="s">
        <v>153</v>
      </c>
      <c r="H51" s="288">
        <f t="shared" si="0"/>
        <v>0</v>
      </c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</row>
    <row r="52" spans="1:30" ht="15" customHeight="1">
      <c r="A52" s="293">
        <v>120</v>
      </c>
      <c r="B52" s="293"/>
      <c r="C52" s="294"/>
      <c r="D52" s="253"/>
      <c r="E52" s="255" t="s">
        <v>1318</v>
      </c>
      <c r="F52" s="251"/>
      <c r="G52" s="247" t="s">
        <v>153</v>
      </c>
      <c r="H52" s="288">
        <f t="shared" si="0"/>
        <v>0</v>
      </c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</row>
    <row r="53" spans="1:30" ht="15" customHeight="1">
      <c r="A53" s="293">
        <v>130</v>
      </c>
      <c r="B53" s="293"/>
      <c r="C53" s="294"/>
      <c r="D53" s="254"/>
      <c r="E53" s="256" t="s">
        <v>367</v>
      </c>
      <c r="F53" s="252"/>
      <c r="G53" s="245" t="s">
        <v>153</v>
      </c>
      <c r="H53" s="288">
        <f t="shared" si="0"/>
        <v>0</v>
      </c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</row>
    <row r="54" spans="8:30" ht="15" customHeight="1"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</row>
    <row r="55" ht="15" customHeight="1"/>
    <row r="56" ht="15" customHeight="1"/>
    <row r="57" ht="15" customHeight="1"/>
  </sheetData>
  <sheetProtection/>
  <mergeCells count="5">
    <mergeCell ref="F25:G26"/>
    <mergeCell ref="AD26:AD28"/>
    <mergeCell ref="K9:K10"/>
    <mergeCell ref="A10:C10"/>
    <mergeCell ref="A11:C11"/>
  </mergeCells>
  <printOptions/>
  <pageMargins left="0.6692913385826772" right="0.35433070866141736" top="0.5905511811023623" bottom="0.53" header="0.5118110236220472" footer="0.31"/>
  <pageSetup fitToHeight="1" fitToWidth="1" horizontalDpi="600" verticalDpi="600" orientation="landscape" paperSize="9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F77"/>
  <sheetViews>
    <sheetView showGridLines="0" zoomScalePageLayoutView="0" workbookViewId="0" topLeftCell="A3">
      <selection activeCell="A5" sqref="A5"/>
    </sheetView>
  </sheetViews>
  <sheetFormatPr defaultColWidth="5.7109375" defaultRowHeight="12.75"/>
  <cols>
    <col min="1" max="1" width="9.140625" style="65" customWidth="1"/>
    <col min="2" max="2" width="5.8515625" style="65" customWidth="1"/>
    <col min="3" max="3" width="4.28125" style="21" customWidth="1"/>
    <col min="4" max="4" width="6.7109375" style="38" customWidth="1"/>
    <col min="5" max="5" width="41.7109375" style="38" customWidth="1"/>
    <col min="6" max="6" width="12.7109375" style="38" customWidth="1"/>
    <col min="7" max="9" width="6.7109375" style="38" customWidth="1"/>
    <col min="10" max="10" width="8.28125" style="152" customWidth="1"/>
    <col min="11" max="32" width="11.7109375" style="21" customWidth="1"/>
    <col min="33" max="16384" width="5.7109375" style="21" customWidth="1"/>
  </cols>
  <sheetData>
    <row r="1" spans="1:11" ht="15" customHeight="1" hidden="1">
      <c r="A1" s="36"/>
      <c r="B1" s="134" t="s">
        <v>710</v>
      </c>
      <c r="C1" s="171" t="s">
        <v>263</v>
      </c>
      <c r="D1" s="134" t="s">
        <v>711</v>
      </c>
      <c r="E1" s="166" t="s">
        <v>524</v>
      </c>
      <c r="F1" s="172" t="s">
        <v>712</v>
      </c>
      <c r="G1" s="172" t="s">
        <v>1036</v>
      </c>
      <c r="H1" s="172" t="s">
        <v>713</v>
      </c>
      <c r="I1" s="172" t="s">
        <v>723</v>
      </c>
      <c r="J1" s="151"/>
      <c r="K1" s="37"/>
    </row>
    <row r="2" spans="1:11" ht="15" customHeight="1" hidden="1">
      <c r="A2" s="36" t="s">
        <v>185</v>
      </c>
      <c r="B2" s="134" t="e">
        <f>Tiedonantajataso</f>
        <v>#REF!</v>
      </c>
      <c r="C2" s="171">
        <f>90</f>
        <v>90</v>
      </c>
      <c r="D2" s="134" t="str">
        <f>K9</f>
        <v>R08F</v>
      </c>
      <c r="E2" s="166">
        <f>D22</f>
        <v>0</v>
      </c>
      <c r="F2" s="166" t="s">
        <v>1392</v>
      </c>
      <c r="G2" s="166" t="s">
        <v>1537</v>
      </c>
      <c r="H2" s="166" t="s">
        <v>1393</v>
      </c>
      <c r="I2" s="166" t="s">
        <v>1394</v>
      </c>
      <c r="K2" s="38"/>
    </row>
    <row r="3" spans="4:11" ht="15" customHeight="1">
      <c r="D3" s="21"/>
      <c r="E3" s="21"/>
      <c r="K3" s="38"/>
    </row>
    <row r="4" spans="1:11" ht="15" customHeight="1">
      <c r="A4" s="139" t="s">
        <v>1270</v>
      </c>
      <c r="D4" s="21"/>
      <c r="E4" s="21"/>
      <c r="F4" s="21"/>
      <c r="G4" s="21"/>
      <c r="H4" s="21"/>
      <c r="I4" s="21"/>
      <c r="J4" s="153" t="s">
        <v>1271</v>
      </c>
      <c r="K4" s="340" t="s">
        <v>4296</v>
      </c>
    </row>
    <row r="5" spans="4:11" ht="15" customHeight="1">
      <c r="D5" s="21"/>
      <c r="E5" s="21"/>
      <c r="F5" s="21"/>
      <c r="G5" s="21"/>
      <c r="H5" s="21"/>
      <c r="I5" s="21"/>
      <c r="J5" s="153" t="s">
        <v>1097</v>
      </c>
      <c r="K5" s="339"/>
    </row>
    <row r="6" spans="4:11" ht="15" customHeight="1">
      <c r="D6" s="21"/>
      <c r="E6" s="21"/>
      <c r="F6" s="21"/>
      <c r="G6" s="21"/>
      <c r="H6" s="21"/>
      <c r="I6" s="21"/>
      <c r="J6" s="153" t="s">
        <v>1272</v>
      </c>
      <c r="K6" s="340" t="s">
        <v>4295</v>
      </c>
    </row>
    <row r="7" spans="1:11" s="24" customFormat="1" ht="15" customHeight="1">
      <c r="A7" s="77"/>
      <c r="B7" s="77"/>
      <c r="D7" s="78"/>
      <c r="E7" s="78"/>
      <c r="F7" s="78"/>
      <c r="G7" s="78"/>
      <c r="H7" s="78"/>
      <c r="I7" s="78"/>
      <c r="J7" s="154"/>
      <c r="K7" s="53"/>
    </row>
    <row r="8" spans="1:18" ht="22.5" customHeight="1">
      <c r="A8" s="159" t="s">
        <v>698</v>
      </c>
      <c r="B8" s="76"/>
      <c r="R8" s="79"/>
    </row>
    <row r="9" spans="1:18" ht="15" customHeight="1">
      <c r="A9" s="45"/>
      <c r="B9" s="76"/>
      <c r="K9" s="361" t="s">
        <v>1637</v>
      </c>
      <c r="R9" s="79"/>
    </row>
    <row r="10" spans="1:11" ht="30" customHeight="1">
      <c r="A10" s="348" t="s">
        <v>1269</v>
      </c>
      <c r="B10" s="348"/>
      <c r="C10" s="348"/>
      <c r="D10" s="205" t="s">
        <v>1407</v>
      </c>
      <c r="E10" s="127"/>
      <c r="K10" s="362"/>
    </row>
    <row r="11" spans="1:18" s="28" customFormat="1" ht="30" customHeight="1">
      <c r="A11" s="347" t="s">
        <v>705</v>
      </c>
      <c r="B11" s="347"/>
      <c r="C11" s="347"/>
      <c r="D11" s="206" t="s">
        <v>1408</v>
      </c>
      <c r="E11" s="157"/>
      <c r="F11" s="21"/>
      <c r="G11" s="21"/>
      <c r="H11" s="21"/>
      <c r="I11" s="21"/>
      <c r="J11" s="151"/>
      <c r="L11" s="48"/>
      <c r="M11" s="48"/>
      <c r="N11" s="48"/>
      <c r="O11" s="48"/>
      <c r="P11" s="48"/>
      <c r="Q11" s="48"/>
      <c r="R11" s="48"/>
    </row>
    <row r="12" spans="1:18" s="28" customFormat="1" ht="15" customHeight="1">
      <c r="A12" s="200" t="s">
        <v>708</v>
      </c>
      <c r="B12" s="127"/>
      <c r="C12" s="127"/>
      <c r="D12" s="199" t="s">
        <v>699</v>
      </c>
      <c r="E12" s="127"/>
      <c r="F12" s="21"/>
      <c r="G12" s="21"/>
      <c r="H12" s="21"/>
      <c r="I12" s="21"/>
      <c r="J12" s="151"/>
      <c r="L12" s="48"/>
      <c r="M12" s="48"/>
      <c r="N12" s="48"/>
      <c r="O12" s="48"/>
      <c r="P12" s="48"/>
      <c r="Q12" s="48"/>
      <c r="R12" s="48"/>
    </row>
    <row r="13" spans="1:18" s="28" customFormat="1" ht="15" customHeight="1">
      <c r="A13" s="200" t="s">
        <v>706</v>
      </c>
      <c r="B13" s="129"/>
      <c r="C13" s="129"/>
      <c r="D13" s="111" t="s">
        <v>1034</v>
      </c>
      <c r="E13" s="129"/>
      <c r="F13" s="21"/>
      <c r="G13" s="21"/>
      <c r="H13" s="21"/>
      <c r="I13" s="21"/>
      <c r="J13" s="151"/>
      <c r="L13" s="48"/>
      <c r="M13" s="48"/>
      <c r="N13" s="48"/>
      <c r="O13" s="48"/>
      <c r="P13" s="48"/>
      <c r="Q13" s="48"/>
      <c r="R13" s="48"/>
    </row>
    <row r="14" spans="1:18" s="28" customFormat="1" ht="15" customHeight="1">
      <c r="A14" s="200" t="s">
        <v>305</v>
      </c>
      <c r="B14" s="127"/>
      <c r="C14" s="127"/>
      <c r="D14" s="112" t="s">
        <v>707</v>
      </c>
      <c r="E14" s="127"/>
      <c r="F14" s="21"/>
      <c r="G14" s="21"/>
      <c r="H14" s="21"/>
      <c r="I14" s="21"/>
      <c r="J14" s="151"/>
      <c r="L14" s="48"/>
      <c r="M14" s="48"/>
      <c r="N14" s="48"/>
      <c r="O14" s="48"/>
      <c r="P14" s="48"/>
      <c r="Q14" s="48"/>
      <c r="R14" s="48"/>
    </row>
    <row r="15" spans="1:18" s="28" customFormat="1" ht="15" customHeight="1">
      <c r="A15" s="22"/>
      <c r="B15" s="22"/>
      <c r="C15" s="22"/>
      <c r="D15" s="22"/>
      <c r="E15" s="22"/>
      <c r="F15" s="21"/>
      <c r="G15" s="21"/>
      <c r="H15" s="21"/>
      <c r="I15" s="21"/>
      <c r="J15" s="151"/>
      <c r="L15" s="48"/>
      <c r="M15" s="48"/>
      <c r="N15" s="48"/>
      <c r="O15" s="48"/>
      <c r="P15" s="48"/>
      <c r="Q15" s="48"/>
      <c r="R15" s="48"/>
    </row>
    <row r="16" spans="1:18" s="28" customFormat="1" ht="15" customHeight="1">
      <c r="A16" s="22"/>
      <c r="B16" s="21"/>
      <c r="C16" s="21"/>
      <c r="E16" s="22"/>
      <c r="F16" s="21"/>
      <c r="G16" s="21"/>
      <c r="H16" s="21"/>
      <c r="I16" s="21"/>
      <c r="J16" s="151"/>
      <c r="L16" s="48"/>
      <c r="M16" s="48"/>
      <c r="N16" s="48"/>
      <c r="O16" s="48"/>
      <c r="P16" s="48"/>
      <c r="Q16" s="48"/>
      <c r="R16" s="48"/>
    </row>
    <row r="17" spans="1:18" ht="15" customHeight="1">
      <c r="A17" s="22"/>
      <c r="B17" s="22"/>
      <c r="C17" s="22"/>
      <c r="D17" s="22"/>
      <c r="E17" s="22"/>
      <c r="F17" s="21"/>
      <c r="G17" s="21"/>
      <c r="H17" s="21"/>
      <c r="I17" s="21"/>
      <c r="J17" s="151"/>
      <c r="K17" s="22"/>
      <c r="L17" s="47"/>
      <c r="M17" s="47"/>
      <c r="N17" s="47"/>
      <c r="O17" s="47"/>
      <c r="P17" s="47"/>
      <c r="Q17" s="47"/>
      <c r="R17" s="47"/>
    </row>
    <row r="18" spans="1:18" ht="15" customHeight="1">
      <c r="A18" s="140" t="s">
        <v>4286</v>
      </c>
      <c r="B18" s="21"/>
      <c r="D18" s="52"/>
      <c r="E18" s="21"/>
      <c r="F18" s="21"/>
      <c r="G18" s="21"/>
      <c r="H18" s="21"/>
      <c r="I18" s="21"/>
      <c r="J18" s="151"/>
      <c r="K18" s="22"/>
      <c r="L18" s="47"/>
      <c r="M18" s="47"/>
      <c r="N18" s="47"/>
      <c r="O18" s="47"/>
      <c r="P18" s="47"/>
      <c r="Q18" s="47"/>
      <c r="R18" s="47"/>
    </row>
    <row r="19" spans="1:18" ht="15" customHeight="1">
      <c r="A19" s="21"/>
      <c r="B19" s="21"/>
      <c r="D19" s="21"/>
      <c r="E19" s="21"/>
      <c r="F19" s="21"/>
      <c r="G19" s="21"/>
      <c r="H19" s="21"/>
      <c r="I19" s="21"/>
      <c r="J19" s="151"/>
      <c r="K19" s="22"/>
      <c r="L19" s="47"/>
      <c r="M19" s="47"/>
      <c r="N19" s="47"/>
      <c r="O19" s="47"/>
      <c r="P19" s="47"/>
      <c r="Q19" s="47"/>
      <c r="R19" s="47"/>
    </row>
    <row r="20" spans="1:18" ht="15" customHeight="1">
      <c r="A20" s="164" t="s">
        <v>129</v>
      </c>
      <c r="B20" s="135"/>
      <c r="C20" s="28"/>
      <c r="D20" s="28"/>
      <c r="E20" s="28"/>
      <c r="F20" s="28"/>
      <c r="G20" s="21"/>
      <c r="H20" s="21"/>
      <c r="I20" s="21"/>
      <c r="J20" s="151"/>
      <c r="K20" s="22"/>
      <c r="L20" s="47"/>
      <c r="M20" s="47"/>
      <c r="N20" s="47"/>
      <c r="O20" s="47"/>
      <c r="P20" s="47"/>
      <c r="Q20" s="47"/>
      <c r="R20" s="47"/>
    </row>
    <row r="21" spans="1:32" ht="15" customHeight="1">
      <c r="A21" s="135"/>
      <c r="B21" s="135"/>
      <c r="C21" s="135"/>
      <c r="D21" s="135"/>
      <c r="E21" s="28"/>
      <c r="F21" s="28"/>
      <c r="G21" s="21"/>
      <c r="H21" s="21"/>
      <c r="I21" s="21"/>
      <c r="J21" s="151"/>
      <c r="K21" s="349" t="s">
        <v>723</v>
      </c>
      <c r="L21" s="211" t="s">
        <v>136</v>
      </c>
      <c r="M21" s="211" t="s">
        <v>137</v>
      </c>
      <c r="N21" s="211" t="s">
        <v>1278</v>
      </c>
      <c r="O21" s="211" t="s">
        <v>138</v>
      </c>
      <c r="P21" s="211" t="s">
        <v>1279</v>
      </c>
      <c r="Q21" s="211" t="s">
        <v>1280</v>
      </c>
      <c r="R21" s="211" t="s">
        <v>139</v>
      </c>
      <c r="S21" s="211" t="s">
        <v>1281</v>
      </c>
      <c r="T21" s="211" t="s">
        <v>1282</v>
      </c>
      <c r="U21" s="211" t="s">
        <v>140</v>
      </c>
      <c r="V21" s="211" t="s">
        <v>1283</v>
      </c>
      <c r="W21" s="211" t="s">
        <v>1284</v>
      </c>
      <c r="X21" s="211" t="s">
        <v>141</v>
      </c>
      <c r="Y21" s="211" t="s">
        <v>142</v>
      </c>
      <c r="Z21" s="211" t="s">
        <v>1285</v>
      </c>
      <c r="AA21" s="211" t="s">
        <v>1286</v>
      </c>
      <c r="AB21" s="211" t="s">
        <v>143</v>
      </c>
      <c r="AC21" s="211" t="s">
        <v>1287</v>
      </c>
      <c r="AD21" s="211" t="s">
        <v>1288</v>
      </c>
      <c r="AE21" s="211" t="s">
        <v>1289</v>
      </c>
      <c r="AF21" s="211" t="s">
        <v>1290</v>
      </c>
    </row>
    <row r="22" spans="1:32" ht="18" customHeight="1">
      <c r="A22" s="135" t="s">
        <v>130</v>
      </c>
      <c r="B22" s="135"/>
      <c r="C22" s="135"/>
      <c r="D22" s="335"/>
      <c r="E22" s="135"/>
      <c r="F22" s="180"/>
      <c r="G22" s="53"/>
      <c r="H22" s="53"/>
      <c r="I22" s="53"/>
      <c r="J22" s="155"/>
      <c r="K22" s="350"/>
      <c r="L22" s="203" t="s">
        <v>1292</v>
      </c>
      <c r="M22" s="203" t="s">
        <v>1293</v>
      </c>
      <c r="N22" s="203" t="s">
        <v>1294</v>
      </c>
      <c r="O22" s="203" t="s">
        <v>1295</v>
      </c>
      <c r="P22" s="203" t="s">
        <v>1296</v>
      </c>
      <c r="Q22" s="203" t="s">
        <v>1297</v>
      </c>
      <c r="R22" s="203" t="s">
        <v>1298</v>
      </c>
      <c r="S22" s="203" t="s">
        <v>1299</v>
      </c>
      <c r="T22" s="203" t="s">
        <v>1300</v>
      </c>
      <c r="U22" s="203" t="s">
        <v>1301</v>
      </c>
      <c r="V22" s="203" t="s">
        <v>1302</v>
      </c>
      <c r="W22" s="203" t="s">
        <v>1303</v>
      </c>
      <c r="X22" s="203" t="s">
        <v>1304</v>
      </c>
      <c r="Y22" s="203" t="s">
        <v>1305</v>
      </c>
      <c r="Z22" s="203" t="s">
        <v>1306</v>
      </c>
      <c r="AA22" s="203" t="s">
        <v>1307</v>
      </c>
      <c r="AB22" s="203" t="s">
        <v>1308</v>
      </c>
      <c r="AC22" s="203" t="s">
        <v>1309</v>
      </c>
      <c r="AD22" s="203" t="s">
        <v>1310</v>
      </c>
      <c r="AE22" s="203" t="s">
        <v>1311</v>
      </c>
      <c r="AF22" s="203"/>
    </row>
    <row r="23" spans="1:32" ht="15" customHeight="1">
      <c r="A23" s="28"/>
      <c r="B23" s="28"/>
      <c r="C23" s="28"/>
      <c r="D23" s="28"/>
      <c r="E23" s="28"/>
      <c r="F23" s="28"/>
      <c r="G23" s="21"/>
      <c r="H23" s="21"/>
      <c r="I23" s="21"/>
      <c r="J23" s="151"/>
      <c r="K23" s="351"/>
      <c r="L23" s="203" t="s">
        <v>149</v>
      </c>
      <c r="M23" s="203" t="s">
        <v>1343</v>
      </c>
      <c r="N23" s="203" t="s">
        <v>1344</v>
      </c>
      <c r="O23" s="203" t="s">
        <v>1345</v>
      </c>
      <c r="P23" s="203" t="s">
        <v>1346</v>
      </c>
      <c r="Q23" s="203" t="s">
        <v>1347</v>
      </c>
      <c r="R23" s="203" t="s">
        <v>1348</v>
      </c>
      <c r="S23" s="203" t="s">
        <v>1349</v>
      </c>
      <c r="T23" s="203" t="s">
        <v>1350</v>
      </c>
      <c r="U23" s="203" t="s">
        <v>1351</v>
      </c>
      <c r="V23" s="203" t="s">
        <v>1352</v>
      </c>
      <c r="W23" s="203" t="s">
        <v>1353</v>
      </c>
      <c r="X23" s="203" t="s">
        <v>1337</v>
      </c>
      <c r="Y23" s="203" t="s">
        <v>1338</v>
      </c>
      <c r="Z23" s="203" t="s">
        <v>150</v>
      </c>
      <c r="AA23" s="203" t="s">
        <v>1339</v>
      </c>
      <c r="AB23" s="203" t="s">
        <v>1340</v>
      </c>
      <c r="AC23" s="203" t="s">
        <v>1341</v>
      </c>
      <c r="AD23" s="203" t="s">
        <v>36</v>
      </c>
      <c r="AE23" s="203" t="s">
        <v>1342</v>
      </c>
      <c r="AF23" s="203" t="s">
        <v>56</v>
      </c>
    </row>
    <row r="24" spans="1:32" ht="15" customHeight="1">
      <c r="A24" s="161" t="s">
        <v>1397</v>
      </c>
      <c r="B24" s="170"/>
      <c r="C24" s="28"/>
      <c r="D24" s="175"/>
      <c r="E24" s="175"/>
      <c r="F24" s="175"/>
      <c r="K24" s="287" t="s">
        <v>186</v>
      </c>
      <c r="L24" s="287">
        <v>100</v>
      </c>
      <c r="M24" s="287">
        <v>110</v>
      </c>
      <c r="N24" s="287">
        <v>120</v>
      </c>
      <c r="O24" s="287">
        <v>130</v>
      </c>
      <c r="P24" s="287">
        <v>140</v>
      </c>
      <c r="Q24" s="287">
        <v>150</v>
      </c>
      <c r="R24" s="287">
        <v>160</v>
      </c>
      <c r="S24" s="287">
        <v>170</v>
      </c>
      <c r="T24" s="287">
        <v>180</v>
      </c>
      <c r="U24" s="287">
        <v>190</v>
      </c>
      <c r="V24" s="287">
        <v>200</v>
      </c>
      <c r="W24" s="287">
        <v>210</v>
      </c>
      <c r="X24" s="287">
        <v>220</v>
      </c>
      <c r="Y24" s="287">
        <v>230</v>
      </c>
      <c r="Z24" s="287">
        <v>240</v>
      </c>
      <c r="AA24" s="287">
        <v>250</v>
      </c>
      <c r="AB24" s="287">
        <v>260</v>
      </c>
      <c r="AC24" s="287">
        <v>270</v>
      </c>
      <c r="AD24" s="287">
        <v>280</v>
      </c>
      <c r="AE24" s="287">
        <v>290</v>
      </c>
      <c r="AF24" s="287">
        <v>300</v>
      </c>
    </row>
    <row r="25" spans="1:32" ht="26.25" customHeight="1">
      <c r="A25" s="287" t="s">
        <v>186</v>
      </c>
      <c r="B25" s="294"/>
      <c r="C25" s="253"/>
      <c r="D25" s="363" t="s">
        <v>516</v>
      </c>
      <c r="E25" s="363"/>
      <c r="F25" s="363"/>
      <c r="G25" s="363"/>
      <c r="H25" s="363"/>
      <c r="I25" s="363"/>
      <c r="J25" s="258"/>
      <c r="K25" s="298">
        <f>SUM(K26:K27)</f>
        <v>0</v>
      </c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300"/>
    </row>
    <row r="26" spans="1:32" ht="15" customHeight="1">
      <c r="A26" s="287" t="s">
        <v>186</v>
      </c>
      <c r="B26" s="286" t="s">
        <v>186</v>
      </c>
      <c r="C26" s="253"/>
      <c r="D26" s="365" t="s">
        <v>358</v>
      </c>
      <c r="E26" s="365"/>
      <c r="F26" s="365"/>
      <c r="G26" s="365"/>
      <c r="H26" s="365"/>
      <c r="I26" s="365"/>
      <c r="J26" s="257"/>
      <c r="K26" s="301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302"/>
    </row>
    <row r="27" spans="1:32" ht="15" customHeight="1">
      <c r="A27" s="287" t="s">
        <v>186</v>
      </c>
      <c r="B27" s="286" t="s">
        <v>187</v>
      </c>
      <c r="C27" s="254"/>
      <c r="D27" s="364" t="s">
        <v>359</v>
      </c>
      <c r="E27" s="364"/>
      <c r="F27" s="364"/>
      <c r="G27" s="364"/>
      <c r="H27" s="364"/>
      <c r="I27" s="364"/>
      <c r="J27" s="259"/>
      <c r="K27" s="301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302"/>
    </row>
    <row r="28" spans="1:32" s="24" customFormat="1" ht="15" customHeight="1">
      <c r="A28" s="314"/>
      <c r="B28" s="315"/>
      <c r="C28" s="181"/>
      <c r="D28" s="182"/>
      <c r="E28" s="182"/>
      <c r="F28" s="182"/>
      <c r="G28" s="81"/>
      <c r="H28" s="81"/>
      <c r="I28" s="81"/>
      <c r="J28" s="156"/>
      <c r="K28" s="303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302"/>
    </row>
    <row r="29" spans="1:32" ht="26.25" customHeight="1">
      <c r="A29" s="287" t="s">
        <v>132</v>
      </c>
      <c r="B29" s="294"/>
      <c r="C29" s="253"/>
      <c r="D29" s="363" t="s">
        <v>517</v>
      </c>
      <c r="E29" s="363"/>
      <c r="F29" s="363"/>
      <c r="G29" s="363"/>
      <c r="H29" s="363"/>
      <c r="I29" s="363"/>
      <c r="J29" s="258"/>
      <c r="K29" s="298">
        <f>SUM(K30:K31)</f>
        <v>0</v>
      </c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302"/>
    </row>
    <row r="30" spans="1:32" ht="15" customHeight="1">
      <c r="A30" s="287" t="s">
        <v>132</v>
      </c>
      <c r="B30" s="286" t="s">
        <v>186</v>
      </c>
      <c r="C30" s="253"/>
      <c r="D30" s="365" t="s">
        <v>358</v>
      </c>
      <c r="E30" s="365"/>
      <c r="F30" s="365"/>
      <c r="G30" s="365"/>
      <c r="H30" s="365"/>
      <c r="I30" s="365"/>
      <c r="J30" s="257"/>
      <c r="K30" s="301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302"/>
    </row>
    <row r="31" spans="1:32" ht="15" customHeight="1">
      <c r="A31" s="287" t="s">
        <v>132</v>
      </c>
      <c r="B31" s="286" t="s">
        <v>187</v>
      </c>
      <c r="C31" s="254"/>
      <c r="D31" s="364" t="s">
        <v>359</v>
      </c>
      <c r="E31" s="364"/>
      <c r="F31" s="364"/>
      <c r="G31" s="364"/>
      <c r="H31" s="364"/>
      <c r="I31" s="364"/>
      <c r="J31" s="259"/>
      <c r="K31" s="301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302"/>
    </row>
    <row r="32" spans="1:32" ht="15" customHeight="1">
      <c r="A32" s="316"/>
      <c r="B32" s="316"/>
      <c r="C32" s="28"/>
      <c r="D32" s="175"/>
      <c r="E32" s="175"/>
      <c r="F32" s="175"/>
      <c r="K32" s="303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304"/>
    </row>
    <row r="33" spans="1:32" ht="15" customHeight="1">
      <c r="A33" s="317"/>
      <c r="B33" s="317"/>
      <c r="C33" s="28"/>
      <c r="D33" s="183" t="s">
        <v>1319</v>
      </c>
      <c r="E33" s="175"/>
      <c r="F33" s="175"/>
      <c r="G33" s="175"/>
      <c r="H33" s="175"/>
      <c r="I33" s="175"/>
      <c r="J33" s="185"/>
      <c r="K33" s="167"/>
      <c r="L33" s="211" t="s">
        <v>136</v>
      </c>
      <c r="M33" s="211" t="s">
        <v>137</v>
      </c>
      <c r="N33" s="211" t="s">
        <v>1278</v>
      </c>
      <c r="O33" s="211" t="s">
        <v>138</v>
      </c>
      <c r="P33" s="211" t="s">
        <v>1279</v>
      </c>
      <c r="Q33" s="211" t="s">
        <v>1280</v>
      </c>
      <c r="R33" s="211" t="s">
        <v>139</v>
      </c>
      <c r="S33" s="211" t="s">
        <v>1281</v>
      </c>
      <c r="T33" s="211" t="s">
        <v>1282</v>
      </c>
      <c r="U33" s="211" t="s">
        <v>140</v>
      </c>
      <c r="V33" s="211" t="s">
        <v>1283</v>
      </c>
      <c r="W33" s="211" t="s">
        <v>1284</v>
      </c>
      <c r="X33" s="211" t="s">
        <v>141</v>
      </c>
      <c r="Y33" s="211" t="s">
        <v>142</v>
      </c>
      <c r="Z33" s="211" t="s">
        <v>1285</v>
      </c>
      <c r="AA33" s="211" t="s">
        <v>1286</v>
      </c>
      <c r="AB33" s="211" t="s">
        <v>143</v>
      </c>
      <c r="AC33" s="211" t="s">
        <v>1287</v>
      </c>
      <c r="AD33" s="211" t="s">
        <v>1288</v>
      </c>
      <c r="AE33" s="211" t="s">
        <v>1289</v>
      </c>
      <c r="AF33" s="211" t="s">
        <v>1290</v>
      </c>
    </row>
    <row r="34" spans="1:32" ht="15" customHeight="1">
      <c r="A34" s="317"/>
      <c r="B34" s="317"/>
      <c r="C34" s="28"/>
      <c r="D34" s="183"/>
      <c r="E34" s="175"/>
      <c r="F34" s="175"/>
      <c r="G34" s="175"/>
      <c r="H34" s="184" t="s">
        <v>134</v>
      </c>
      <c r="I34" s="179"/>
      <c r="J34" s="186"/>
      <c r="K34" s="168" t="s">
        <v>147</v>
      </c>
      <c r="L34" s="203" t="s">
        <v>1292</v>
      </c>
      <c r="M34" s="203" t="s">
        <v>1293</v>
      </c>
      <c r="N34" s="203" t="s">
        <v>1294</v>
      </c>
      <c r="O34" s="203" t="s">
        <v>1295</v>
      </c>
      <c r="P34" s="203" t="s">
        <v>1296</v>
      </c>
      <c r="Q34" s="203" t="s">
        <v>1297</v>
      </c>
      <c r="R34" s="203" t="s">
        <v>1298</v>
      </c>
      <c r="S34" s="203" t="s">
        <v>1299</v>
      </c>
      <c r="T34" s="203" t="s">
        <v>1300</v>
      </c>
      <c r="U34" s="203" t="s">
        <v>1301</v>
      </c>
      <c r="V34" s="203" t="s">
        <v>1302</v>
      </c>
      <c r="W34" s="203" t="s">
        <v>1303</v>
      </c>
      <c r="X34" s="203" t="s">
        <v>1304</v>
      </c>
      <c r="Y34" s="203" t="s">
        <v>1305</v>
      </c>
      <c r="Z34" s="203" t="s">
        <v>1306</v>
      </c>
      <c r="AA34" s="203" t="s">
        <v>1307</v>
      </c>
      <c r="AB34" s="203" t="s">
        <v>1308</v>
      </c>
      <c r="AC34" s="203" t="s">
        <v>1309</v>
      </c>
      <c r="AD34" s="203" t="s">
        <v>1310</v>
      </c>
      <c r="AE34" s="203" t="s">
        <v>1311</v>
      </c>
      <c r="AF34" s="203"/>
    </row>
    <row r="35" spans="1:32" ht="15" customHeight="1">
      <c r="A35" s="317"/>
      <c r="B35" s="317"/>
      <c r="C35" s="28"/>
      <c r="D35" s="183"/>
      <c r="E35" s="175"/>
      <c r="F35" s="175"/>
      <c r="G35" s="175"/>
      <c r="H35" s="165"/>
      <c r="I35" s="179"/>
      <c r="J35" s="186"/>
      <c r="K35" s="187"/>
      <c r="L35" s="203" t="s">
        <v>149</v>
      </c>
      <c r="M35" s="203" t="s">
        <v>1343</v>
      </c>
      <c r="N35" s="203" t="s">
        <v>1344</v>
      </c>
      <c r="O35" s="203" t="s">
        <v>1345</v>
      </c>
      <c r="P35" s="203" t="s">
        <v>1346</v>
      </c>
      <c r="Q35" s="203" t="s">
        <v>1347</v>
      </c>
      <c r="R35" s="203" t="s">
        <v>1348</v>
      </c>
      <c r="S35" s="203" t="s">
        <v>1349</v>
      </c>
      <c r="T35" s="203" t="s">
        <v>1350</v>
      </c>
      <c r="U35" s="203" t="s">
        <v>1351</v>
      </c>
      <c r="V35" s="203" t="s">
        <v>1352</v>
      </c>
      <c r="W35" s="203" t="s">
        <v>1353</v>
      </c>
      <c r="X35" s="203" t="s">
        <v>1337</v>
      </c>
      <c r="Y35" s="203" t="s">
        <v>1338</v>
      </c>
      <c r="Z35" s="203" t="s">
        <v>150</v>
      </c>
      <c r="AA35" s="203" t="s">
        <v>1339</v>
      </c>
      <c r="AB35" s="203" t="s">
        <v>1340</v>
      </c>
      <c r="AC35" s="203" t="s">
        <v>1341</v>
      </c>
      <c r="AD35" s="203" t="s">
        <v>36</v>
      </c>
      <c r="AE35" s="203" t="s">
        <v>1342</v>
      </c>
      <c r="AF35" s="203" t="s">
        <v>56</v>
      </c>
    </row>
    <row r="36" spans="1:32" ht="15" customHeight="1">
      <c r="A36" s="317"/>
      <c r="B36" s="317"/>
      <c r="C36" s="28"/>
      <c r="D36" s="195" t="s">
        <v>51</v>
      </c>
      <c r="E36" s="175"/>
      <c r="F36" s="175"/>
      <c r="G36" s="190" t="s">
        <v>144</v>
      </c>
      <c r="H36" s="190" t="s">
        <v>145</v>
      </c>
      <c r="I36" s="190" t="s">
        <v>146</v>
      </c>
      <c r="J36" s="191" t="s">
        <v>368</v>
      </c>
      <c r="K36" s="163" t="s">
        <v>186</v>
      </c>
      <c r="L36" s="163">
        <v>100</v>
      </c>
      <c r="M36" s="163">
        <v>110</v>
      </c>
      <c r="N36" s="163">
        <v>120</v>
      </c>
      <c r="O36" s="163">
        <v>130</v>
      </c>
      <c r="P36" s="163">
        <v>140</v>
      </c>
      <c r="Q36" s="163">
        <v>150</v>
      </c>
      <c r="R36" s="163">
        <v>160</v>
      </c>
      <c r="S36" s="163">
        <v>170</v>
      </c>
      <c r="T36" s="163">
        <v>180</v>
      </c>
      <c r="U36" s="163">
        <v>190</v>
      </c>
      <c r="V36" s="163">
        <v>200</v>
      </c>
      <c r="W36" s="163">
        <v>210</v>
      </c>
      <c r="X36" s="163">
        <v>220</v>
      </c>
      <c r="Y36" s="163">
        <v>230</v>
      </c>
      <c r="Z36" s="163">
        <v>240</v>
      </c>
      <c r="AA36" s="163">
        <v>250</v>
      </c>
      <c r="AB36" s="163">
        <v>260</v>
      </c>
      <c r="AC36" s="163">
        <v>270</v>
      </c>
      <c r="AD36" s="163">
        <v>280</v>
      </c>
      <c r="AE36" s="163">
        <v>290</v>
      </c>
      <c r="AF36" s="163">
        <v>300</v>
      </c>
    </row>
    <row r="37" spans="1:32" ht="15" customHeight="1">
      <c r="A37" s="317"/>
      <c r="B37" s="317"/>
      <c r="C37" s="28"/>
      <c r="D37" s="194" t="s">
        <v>52</v>
      </c>
      <c r="E37" s="175"/>
      <c r="F37" s="175"/>
      <c r="G37" s="192" t="s">
        <v>148</v>
      </c>
      <c r="H37" s="192" t="s">
        <v>148</v>
      </c>
      <c r="I37" s="192"/>
      <c r="J37" s="193"/>
      <c r="K37" s="303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305"/>
    </row>
    <row r="38" spans="1:32" ht="22.5" customHeight="1">
      <c r="A38" s="287" t="s">
        <v>1273</v>
      </c>
      <c r="B38" s="286" t="s">
        <v>186</v>
      </c>
      <c r="C38" s="253"/>
      <c r="D38" s="260" t="s">
        <v>1320</v>
      </c>
      <c r="E38" s="261"/>
      <c r="F38" s="261"/>
      <c r="G38" s="262" t="s">
        <v>35</v>
      </c>
      <c r="H38" s="262" t="s">
        <v>57</v>
      </c>
      <c r="I38" s="263" t="s">
        <v>58</v>
      </c>
      <c r="J38" s="269" t="s">
        <v>1354</v>
      </c>
      <c r="K38" s="306">
        <f>SUM(L38:AF38)</f>
        <v>0</v>
      </c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</row>
    <row r="39" spans="1:32" ht="22.5" customHeight="1">
      <c r="A39" s="287" t="s">
        <v>1273</v>
      </c>
      <c r="B39" s="286">
        <v>10</v>
      </c>
      <c r="C39" s="254"/>
      <c r="D39" s="264" t="s">
        <v>1321</v>
      </c>
      <c r="E39" s="265"/>
      <c r="F39" s="265"/>
      <c r="G39" s="266" t="s">
        <v>35</v>
      </c>
      <c r="H39" s="266" t="s">
        <v>57</v>
      </c>
      <c r="I39" s="267" t="s">
        <v>58</v>
      </c>
      <c r="J39" s="268" t="s">
        <v>1357</v>
      </c>
      <c r="K39" s="306">
        <f>SUM(L39:AF39)</f>
        <v>0</v>
      </c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</row>
    <row r="40" spans="1:32" ht="15" customHeight="1">
      <c r="A40" s="317"/>
      <c r="B40" s="317"/>
      <c r="C40" s="28"/>
      <c r="D40" s="194" t="s">
        <v>50</v>
      </c>
      <c r="E40" s="175"/>
      <c r="F40" s="175"/>
      <c r="G40" s="189"/>
      <c r="H40" s="189"/>
      <c r="I40" s="189"/>
      <c r="J40" s="188"/>
      <c r="K40" s="308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10"/>
    </row>
    <row r="41" spans="1:32" ht="22.5" customHeight="1">
      <c r="A41" s="287" t="s">
        <v>1323</v>
      </c>
      <c r="B41" s="286" t="s">
        <v>186</v>
      </c>
      <c r="C41" s="253"/>
      <c r="D41" s="260" t="s">
        <v>1320</v>
      </c>
      <c r="E41" s="261"/>
      <c r="F41" s="261"/>
      <c r="G41" s="262" t="s">
        <v>35</v>
      </c>
      <c r="H41" s="262" t="s">
        <v>57</v>
      </c>
      <c r="I41" s="263" t="s">
        <v>58</v>
      </c>
      <c r="J41" s="269" t="s">
        <v>1356</v>
      </c>
      <c r="K41" s="306">
        <f>SUM(L41:AF41)</f>
        <v>0</v>
      </c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</row>
    <row r="42" spans="1:32" ht="22.5" customHeight="1">
      <c r="A42" s="287" t="s">
        <v>1323</v>
      </c>
      <c r="B42" s="286" t="s">
        <v>187</v>
      </c>
      <c r="C42" s="254"/>
      <c r="D42" s="264" t="s">
        <v>1321</v>
      </c>
      <c r="E42" s="265"/>
      <c r="F42" s="265"/>
      <c r="G42" s="266" t="s">
        <v>35</v>
      </c>
      <c r="H42" s="266" t="s">
        <v>57</v>
      </c>
      <c r="I42" s="267" t="s">
        <v>58</v>
      </c>
      <c r="J42" s="268" t="s">
        <v>1358</v>
      </c>
      <c r="K42" s="306">
        <f>SUM(L42:AF42)</f>
        <v>0</v>
      </c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</row>
    <row r="43" spans="1:32" ht="15" customHeight="1">
      <c r="A43" s="317"/>
      <c r="B43" s="317"/>
      <c r="C43" s="28"/>
      <c r="D43" s="194" t="s">
        <v>53</v>
      </c>
      <c r="E43" s="175"/>
      <c r="F43" s="175"/>
      <c r="G43" s="189"/>
      <c r="H43" s="189"/>
      <c r="I43" s="189"/>
      <c r="J43" s="188"/>
      <c r="K43" s="308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10"/>
    </row>
    <row r="44" spans="1:32" ht="22.5" customHeight="1">
      <c r="A44" s="287" t="s">
        <v>1324</v>
      </c>
      <c r="B44" s="286" t="s">
        <v>186</v>
      </c>
      <c r="C44" s="253"/>
      <c r="D44" s="260" t="s">
        <v>514</v>
      </c>
      <c r="E44" s="261"/>
      <c r="F44" s="261"/>
      <c r="G44" s="262" t="s">
        <v>35</v>
      </c>
      <c r="H44" s="262" t="s">
        <v>153</v>
      </c>
      <c r="I44" s="263" t="s">
        <v>371</v>
      </c>
      <c r="J44" s="269" t="s">
        <v>1359</v>
      </c>
      <c r="K44" s="306">
        <f>SUM(L44:AF44)</f>
        <v>0</v>
      </c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</row>
    <row r="45" spans="1:32" ht="22.5" customHeight="1">
      <c r="A45" s="287" t="s">
        <v>1324</v>
      </c>
      <c r="B45" s="286" t="s">
        <v>187</v>
      </c>
      <c r="C45" s="254"/>
      <c r="D45" s="264" t="s">
        <v>515</v>
      </c>
      <c r="E45" s="265"/>
      <c r="F45" s="265"/>
      <c r="G45" s="266" t="s">
        <v>35</v>
      </c>
      <c r="H45" s="266" t="s">
        <v>153</v>
      </c>
      <c r="I45" s="267" t="s">
        <v>371</v>
      </c>
      <c r="J45" s="268" t="s">
        <v>1360</v>
      </c>
      <c r="K45" s="306">
        <f>SUM(L45:AF45)</f>
        <v>0</v>
      </c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</row>
    <row r="46" spans="1:32" ht="15" customHeight="1">
      <c r="A46" s="317"/>
      <c r="B46" s="317"/>
      <c r="C46" s="28"/>
      <c r="D46" s="194" t="s">
        <v>54</v>
      </c>
      <c r="E46" s="175"/>
      <c r="F46" s="175"/>
      <c r="G46" s="189"/>
      <c r="H46" s="189"/>
      <c r="I46" s="189"/>
      <c r="J46" s="188"/>
      <c r="K46" s="308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10"/>
    </row>
    <row r="47" spans="1:32" ht="22.5" customHeight="1">
      <c r="A47" s="287" t="s">
        <v>1325</v>
      </c>
      <c r="B47" s="286" t="s">
        <v>186</v>
      </c>
      <c r="C47" s="253"/>
      <c r="D47" s="260" t="s">
        <v>1367</v>
      </c>
      <c r="E47" s="261"/>
      <c r="F47" s="261"/>
      <c r="G47" s="270" t="s">
        <v>35</v>
      </c>
      <c r="H47" s="270" t="s">
        <v>57</v>
      </c>
      <c r="I47" s="271" t="s">
        <v>29</v>
      </c>
      <c r="J47" s="269" t="s">
        <v>1369</v>
      </c>
      <c r="K47" s="306">
        <f>SUM(L47:AF47)</f>
        <v>0</v>
      </c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</row>
    <row r="48" spans="1:32" ht="22.5" customHeight="1">
      <c r="A48" s="287" t="s">
        <v>1325</v>
      </c>
      <c r="B48" s="286" t="s">
        <v>187</v>
      </c>
      <c r="C48" s="254"/>
      <c r="D48" s="264" t="s">
        <v>1368</v>
      </c>
      <c r="E48" s="265"/>
      <c r="F48" s="265"/>
      <c r="G48" s="272" t="s">
        <v>35</v>
      </c>
      <c r="H48" s="272" t="s">
        <v>57</v>
      </c>
      <c r="I48" s="273" t="s">
        <v>29</v>
      </c>
      <c r="J48" s="268" t="s">
        <v>1370</v>
      </c>
      <c r="K48" s="306">
        <f>SUM(L48:AF48)</f>
        <v>0</v>
      </c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</row>
    <row r="49" spans="1:32" ht="15" customHeight="1">
      <c r="A49" s="317"/>
      <c r="B49" s="317"/>
      <c r="C49" s="28"/>
      <c r="D49" s="194" t="s">
        <v>55</v>
      </c>
      <c r="E49" s="175"/>
      <c r="F49" s="175"/>
      <c r="G49" s="189"/>
      <c r="H49" s="189"/>
      <c r="I49" s="189"/>
      <c r="J49" s="188"/>
      <c r="K49" s="308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10"/>
    </row>
    <row r="50" spans="1:32" ht="22.5" customHeight="1">
      <c r="A50" s="287" t="s">
        <v>1373</v>
      </c>
      <c r="B50" s="286" t="s">
        <v>186</v>
      </c>
      <c r="C50" s="253"/>
      <c r="D50" s="260" t="s">
        <v>1367</v>
      </c>
      <c r="E50" s="261"/>
      <c r="F50" s="261"/>
      <c r="G50" s="270" t="s">
        <v>35</v>
      </c>
      <c r="H50" s="270" t="s">
        <v>57</v>
      </c>
      <c r="I50" s="271" t="s">
        <v>29</v>
      </c>
      <c r="J50" s="269" t="s">
        <v>1371</v>
      </c>
      <c r="K50" s="306">
        <f>SUM(L50:AF50)</f>
        <v>0</v>
      </c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</row>
    <row r="51" spans="1:32" ht="22.5" customHeight="1">
      <c r="A51" s="287" t="s">
        <v>1373</v>
      </c>
      <c r="B51" s="286" t="s">
        <v>187</v>
      </c>
      <c r="C51" s="254"/>
      <c r="D51" s="264" t="s">
        <v>1368</v>
      </c>
      <c r="E51" s="265"/>
      <c r="F51" s="265"/>
      <c r="G51" s="272" t="s">
        <v>35</v>
      </c>
      <c r="H51" s="272" t="s">
        <v>57</v>
      </c>
      <c r="I51" s="273" t="s">
        <v>29</v>
      </c>
      <c r="J51" s="268" t="s">
        <v>1372</v>
      </c>
      <c r="K51" s="306">
        <f>SUM(L51:AF51)</f>
        <v>0</v>
      </c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</row>
    <row r="52" spans="1:32" ht="15" customHeight="1">
      <c r="A52" s="317"/>
      <c r="B52" s="317"/>
      <c r="C52" s="28"/>
      <c r="D52" s="195" t="s">
        <v>48</v>
      </c>
      <c r="E52" s="175"/>
      <c r="F52" s="175"/>
      <c r="G52" s="189"/>
      <c r="H52" s="189"/>
      <c r="I52" s="189"/>
      <c r="J52" s="188"/>
      <c r="K52" s="308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11"/>
    </row>
    <row r="53" spans="1:32" ht="15" customHeight="1">
      <c r="A53" s="317"/>
      <c r="B53" s="317"/>
      <c r="C53" s="28"/>
      <c r="D53" s="194" t="s">
        <v>49</v>
      </c>
      <c r="E53" s="175"/>
      <c r="F53" s="175"/>
      <c r="G53" s="189"/>
      <c r="H53" s="189"/>
      <c r="I53" s="189"/>
      <c r="J53" s="188"/>
      <c r="K53" s="308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12"/>
    </row>
    <row r="54" spans="1:32" ht="22.5" customHeight="1">
      <c r="A54" s="287" t="s">
        <v>1374</v>
      </c>
      <c r="B54" s="286" t="s">
        <v>186</v>
      </c>
      <c r="C54" s="253"/>
      <c r="D54" s="260" t="s">
        <v>1320</v>
      </c>
      <c r="E54" s="261"/>
      <c r="F54" s="261"/>
      <c r="G54" s="262" t="s">
        <v>35</v>
      </c>
      <c r="H54" s="262" t="s">
        <v>363</v>
      </c>
      <c r="I54" s="263" t="s">
        <v>58</v>
      </c>
      <c r="J54" s="269" t="s">
        <v>1363</v>
      </c>
      <c r="K54" s="306">
        <f>SUM(L54:AF54)</f>
        <v>0</v>
      </c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</row>
    <row r="55" spans="1:32" ht="22.5" customHeight="1">
      <c r="A55" s="287" t="s">
        <v>1374</v>
      </c>
      <c r="B55" s="286" t="s">
        <v>187</v>
      </c>
      <c r="C55" s="254"/>
      <c r="D55" s="264" t="s">
        <v>1321</v>
      </c>
      <c r="E55" s="265"/>
      <c r="F55" s="265"/>
      <c r="G55" s="266" t="s">
        <v>35</v>
      </c>
      <c r="H55" s="266" t="s">
        <v>363</v>
      </c>
      <c r="I55" s="267" t="s">
        <v>58</v>
      </c>
      <c r="J55" s="268" t="s">
        <v>1364</v>
      </c>
      <c r="K55" s="306">
        <f>SUM(L55:AF55)</f>
        <v>0</v>
      </c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</row>
    <row r="56" spans="1:32" ht="15" customHeight="1">
      <c r="A56" s="317"/>
      <c r="B56" s="317"/>
      <c r="C56" s="28"/>
      <c r="D56" s="194" t="s">
        <v>50</v>
      </c>
      <c r="E56" s="175"/>
      <c r="F56" s="175"/>
      <c r="G56" s="189"/>
      <c r="H56" s="189"/>
      <c r="I56" s="189"/>
      <c r="J56" s="188"/>
      <c r="K56" s="308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10"/>
    </row>
    <row r="57" spans="1:32" ht="22.5" customHeight="1">
      <c r="A57" s="287" t="s">
        <v>1375</v>
      </c>
      <c r="B57" s="286" t="s">
        <v>186</v>
      </c>
      <c r="C57" s="253"/>
      <c r="D57" s="260" t="s">
        <v>1320</v>
      </c>
      <c r="E57" s="261"/>
      <c r="F57" s="261"/>
      <c r="G57" s="262" t="s">
        <v>35</v>
      </c>
      <c r="H57" s="262" t="s">
        <v>363</v>
      </c>
      <c r="I57" s="263" t="s">
        <v>58</v>
      </c>
      <c r="J57" s="269" t="s">
        <v>1365</v>
      </c>
      <c r="K57" s="306">
        <f>SUM(L57:AF57)</f>
        <v>0</v>
      </c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</row>
    <row r="58" spans="1:32" ht="22.5" customHeight="1">
      <c r="A58" s="287" t="s">
        <v>1375</v>
      </c>
      <c r="B58" s="286" t="s">
        <v>187</v>
      </c>
      <c r="C58" s="254"/>
      <c r="D58" s="264" t="s">
        <v>1321</v>
      </c>
      <c r="E58" s="265"/>
      <c r="F58" s="265"/>
      <c r="G58" s="266" t="s">
        <v>35</v>
      </c>
      <c r="H58" s="266" t="s">
        <v>363</v>
      </c>
      <c r="I58" s="267" t="s">
        <v>58</v>
      </c>
      <c r="J58" s="268" t="s">
        <v>1366</v>
      </c>
      <c r="K58" s="306">
        <f>SUM(L58:AF58)</f>
        <v>0</v>
      </c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</row>
    <row r="59" spans="1:32" ht="15" customHeight="1">
      <c r="A59" s="317"/>
      <c r="B59" s="317"/>
      <c r="C59" s="28"/>
      <c r="D59" s="194" t="s">
        <v>1355</v>
      </c>
      <c r="E59" s="175"/>
      <c r="F59" s="175"/>
      <c r="G59" s="189"/>
      <c r="H59" s="189"/>
      <c r="I59" s="189"/>
      <c r="J59" s="188"/>
      <c r="K59" s="308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10"/>
    </row>
    <row r="60" spans="1:32" ht="22.5" customHeight="1">
      <c r="A60" s="287" t="s">
        <v>1376</v>
      </c>
      <c r="B60" s="286" t="s">
        <v>186</v>
      </c>
      <c r="C60" s="253"/>
      <c r="D60" s="260" t="s">
        <v>514</v>
      </c>
      <c r="E60" s="261"/>
      <c r="F60" s="261"/>
      <c r="G60" s="262" t="s">
        <v>35</v>
      </c>
      <c r="H60" s="262" t="s">
        <v>153</v>
      </c>
      <c r="I60" s="263" t="s">
        <v>58</v>
      </c>
      <c r="J60" s="269" t="s">
        <v>1361</v>
      </c>
      <c r="K60" s="306">
        <f>SUM(L60:AF60)</f>
        <v>0</v>
      </c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</row>
    <row r="61" spans="1:32" ht="22.5" customHeight="1">
      <c r="A61" s="287" t="s">
        <v>1376</v>
      </c>
      <c r="B61" s="286" t="s">
        <v>187</v>
      </c>
      <c r="C61" s="254"/>
      <c r="D61" s="264" t="s">
        <v>515</v>
      </c>
      <c r="E61" s="265"/>
      <c r="F61" s="265"/>
      <c r="G61" s="266" t="s">
        <v>35</v>
      </c>
      <c r="H61" s="266" t="s">
        <v>153</v>
      </c>
      <c r="I61" s="267" t="s">
        <v>58</v>
      </c>
      <c r="J61" s="268" t="s">
        <v>1362</v>
      </c>
      <c r="K61" s="306">
        <f>SUM(L61:AF61)</f>
        <v>0</v>
      </c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</row>
    <row r="62" spans="1:32" ht="15" customHeight="1">
      <c r="A62" s="317"/>
      <c r="B62" s="317"/>
      <c r="C62" s="175"/>
      <c r="D62" s="175"/>
      <c r="E62" s="175"/>
      <c r="F62" s="175"/>
      <c r="G62" s="175"/>
      <c r="H62" s="150"/>
      <c r="I62" s="150"/>
      <c r="K62" s="30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05"/>
    </row>
    <row r="63" spans="1:32" ht="15" customHeight="1">
      <c r="A63" s="317"/>
      <c r="B63" s="317"/>
      <c r="C63" s="28"/>
      <c r="D63" s="183"/>
      <c r="E63" s="175"/>
      <c r="F63" s="175"/>
      <c r="G63" s="142"/>
      <c r="H63" s="142"/>
      <c r="I63" s="142"/>
      <c r="K63" s="196"/>
      <c r="L63" s="211" t="s">
        <v>136</v>
      </c>
      <c r="M63" s="211" t="s">
        <v>137</v>
      </c>
      <c r="N63" s="211" t="s">
        <v>1278</v>
      </c>
      <c r="O63" s="211" t="s">
        <v>138</v>
      </c>
      <c r="P63" s="211" t="s">
        <v>1279</v>
      </c>
      <c r="Q63" s="211" t="s">
        <v>1280</v>
      </c>
      <c r="R63" s="211" t="s">
        <v>139</v>
      </c>
      <c r="S63" s="211" t="s">
        <v>1281</v>
      </c>
      <c r="T63" s="211" t="s">
        <v>1282</v>
      </c>
      <c r="U63" s="211" t="s">
        <v>140</v>
      </c>
      <c r="V63" s="211" t="s">
        <v>1283</v>
      </c>
      <c r="W63" s="211" t="s">
        <v>1284</v>
      </c>
      <c r="X63" s="211" t="s">
        <v>141</v>
      </c>
      <c r="Y63" s="211" t="s">
        <v>142</v>
      </c>
      <c r="Z63" s="211" t="s">
        <v>1285</v>
      </c>
      <c r="AA63" s="211" t="s">
        <v>1286</v>
      </c>
      <c r="AB63" s="211" t="s">
        <v>143</v>
      </c>
      <c r="AC63" s="211" t="s">
        <v>1287</v>
      </c>
      <c r="AD63" s="211" t="s">
        <v>1288</v>
      </c>
      <c r="AE63" s="211" t="s">
        <v>1289</v>
      </c>
      <c r="AF63" s="211" t="s">
        <v>1290</v>
      </c>
    </row>
    <row r="64" spans="1:32" ht="15" customHeight="1">
      <c r="A64" s="317"/>
      <c r="B64" s="317"/>
      <c r="C64" s="28"/>
      <c r="D64" s="183" t="s">
        <v>1322</v>
      </c>
      <c r="E64" s="175"/>
      <c r="F64" s="175"/>
      <c r="G64" s="141"/>
      <c r="H64" s="142"/>
      <c r="I64" s="142"/>
      <c r="K64" s="197" t="s">
        <v>147</v>
      </c>
      <c r="L64" s="203" t="s">
        <v>1292</v>
      </c>
      <c r="M64" s="203" t="s">
        <v>1293</v>
      </c>
      <c r="N64" s="203" t="s">
        <v>1294</v>
      </c>
      <c r="O64" s="203" t="s">
        <v>1295</v>
      </c>
      <c r="P64" s="203" t="s">
        <v>1296</v>
      </c>
      <c r="Q64" s="203" t="s">
        <v>1297</v>
      </c>
      <c r="R64" s="203" t="s">
        <v>1298</v>
      </c>
      <c r="S64" s="203" t="s">
        <v>1299</v>
      </c>
      <c r="T64" s="203" t="s">
        <v>1300</v>
      </c>
      <c r="U64" s="203" t="s">
        <v>1301</v>
      </c>
      <c r="V64" s="203" t="s">
        <v>1302</v>
      </c>
      <c r="W64" s="203" t="s">
        <v>1303</v>
      </c>
      <c r="X64" s="203" t="s">
        <v>1304</v>
      </c>
      <c r="Y64" s="203" t="s">
        <v>1305</v>
      </c>
      <c r="Z64" s="203" t="s">
        <v>1306</v>
      </c>
      <c r="AA64" s="203" t="s">
        <v>1307</v>
      </c>
      <c r="AB64" s="203" t="s">
        <v>1308</v>
      </c>
      <c r="AC64" s="203" t="s">
        <v>1309</v>
      </c>
      <c r="AD64" s="203" t="s">
        <v>1310</v>
      </c>
      <c r="AE64" s="203" t="s">
        <v>1311</v>
      </c>
      <c r="AF64" s="203"/>
    </row>
    <row r="65" spans="1:32" ht="15" customHeight="1">
      <c r="A65" s="317"/>
      <c r="B65" s="317"/>
      <c r="C65" s="28"/>
      <c r="D65" s="183"/>
      <c r="E65" s="175"/>
      <c r="F65" s="175"/>
      <c r="G65" s="141"/>
      <c r="H65" s="142"/>
      <c r="I65" s="142"/>
      <c r="K65" s="160"/>
      <c r="L65" s="203" t="s">
        <v>149</v>
      </c>
      <c r="M65" s="203" t="s">
        <v>1343</v>
      </c>
      <c r="N65" s="203" t="s">
        <v>1344</v>
      </c>
      <c r="O65" s="203" t="s">
        <v>1345</v>
      </c>
      <c r="P65" s="203" t="s">
        <v>1346</v>
      </c>
      <c r="Q65" s="203" t="s">
        <v>1347</v>
      </c>
      <c r="R65" s="203" t="s">
        <v>1348</v>
      </c>
      <c r="S65" s="203" t="s">
        <v>1349</v>
      </c>
      <c r="T65" s="203" t="s">
        <v>1350</v>
      </c>
      <c r="U65" s="203" t="s">
        <v>1351</v>
      </c>
      <c r="V65" s="203" t="s">
        <v>1352</v>
      </c>
      <c r="W65" s="203" t="s">
        <v>1353</v>
      </c>
      <c r="X65" s="203" t="s">
        <v>1337</v>
      </c>
      <c r="Y65" s="203" t="s">
        <v>1338</v>
      </c>
      <c r="Z65" s="203" t="s">
        <v>150</v>
      </c>
      <c r="AA65" s="203" t="s">
        <v>1339</v>
      </c>
      <c r="AB65" s="203" t="s">
        <v>1340</v>
      </c>
      <c r="AC65" s="203" t="s">
        <v>1341</v>
      </c>
      <c r="AD65" s="203" t="s">
        <v>36</v>
      </c>
      <c r="AE65" s="203" t="s">
        <v>1342</v>
      </c>
      <c r="AF65" s="203" t="s">
        <v>56</v>
      </c>
    </row>
    <row r="66" spans="1:32" ht="15" customHeight="1">
      <c r="A66" s="317"/>
      <c r="B66" s="317"/>
      <c r="C66" s="28"/>
      <c r="D66" s="183"/>
      <c r="E66" s="175"/>
      <c r="F66" s="175"/>
      <c r="G66" s="141"/>
      <c r="H66" s="142"/>
      <c r="I66" s="142"/>
      <c r="K66" s="138" t="s">
        <v>186</v>
      </c>
      <c r="L66" s="138">
        <v>100</v>
      </c>
      <c r="M66" s="138">
        <v>110</v>
      </c>
      <c r="N66" s="138">
        <v>120</v>
      </c>
      <c r="O66" s="138">
        <v>130</v>
      </c>
      <c r="P66" s="138">
        <v>140</v>
      </c>
      <c r="Q66" s="138">
        <v>150</v>
      </c>
      <c r="R66" s="138">
        <v>160</v>
      </c>
      <c r="S66" s="138">
        <v>170</v>
      </c>
      <c r="T66" s="138">
        <v>180</v>
      </c>
      <c r="U66" s="138">
        <v>190</v>
      </c>
      <c r="V66" s="138">
        <v>200</v>
      </c>
      <c r="W66" s="138">
        <v>210</v>
      </c>
      <c r="X66" s="138">
        <v>220</v>
      </c>
      <c r="Y66" s="138">
        <v>230</v>
      </c>
      <c r="Z66" s="138">
        <v>240</v>
      </c>
      <c r="AA66" s="138">
        <v>250</v>
      </c>
      <c r="AB66" s="138">
        <v>260</v>
      </c>
      <c r="AC66" s="138">
        <v>270</v>
      </c>
      <c r="AD66" s="138">
        <v>280</v>
      </c>
      <c r="AE66" s="138">
        <v>290</v>
      </c>
      <c r="AF66" s="138">
        <v>300</v>
      </c>
    </row>
    <row r="67" spans="1:32" ht="15" customHeight="1">
      <c r="A67" s="317"/>
      <c r="B67" s="317"/>
      <c r="C67" s="28"/>
      <c r="D67" s="195" t="s">
        <v>369</v>
      </c>
      <c r="E67" s="175"/>
      <c r="F67" s="175"/>
      <c r="G67" s="150"/>
      <c r="H67" s="150"/>
      <c r="I67" s="150"/>
      <c r="K67" s="303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305"/>
    </row>
    <row r="68" spans="1:32" ht="30" customHeight="1">
      <c r="A68" s="287" t="s">
        <v>1377</v>
      </c>
      <c r="B68" s="286"/>
      <c r="C68" s="254"/>
      <c r="D68" s="360" t="s">
        <v>508</v>
      </c>
      <c r="E68" s="360"/>
      <c r="F68" s="360"/>
      <c r="G68" s="274" t="s">
        <v>152</v>
      </c>
      <c r="H68" s="274" t="s">
        <v>370</v>
      </c>
      <c r="I68" s="275" t="s">
        <v>509</v>
      </c>
      <c r="J68" s="276" t="s">
        <v>510</v>
      </c>
      <c r="K68" s="306">
        <f>SUM(L68:AF68)</f>
        <v>0</v>
      </c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</row>
    <row r="69" spans="1:32" ht="15.75" customHeight="1">
      <c r="A69" s="317"/>
      <c r="B69" s="317"/>
      <c r="C69" s="28"/>
      <c r="D69" s="183" t="s">
        <v>511</v>
      </c>
      <c r="E69" s="175"/>
      <c r="F69" s="175"/>
      <c r="G69" s="150"/>
      <c r="H69" s="150"/>
      <c r="I69" s="150"/>
      <c r="K69" s="308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10"/>
    </row>
    <row r="70" spans="1:32" ht="30" customHeight="1">
      <c r="A70" s="287" t="s">
        <v>1378</v>
      </c>
      <c r="B70" s="286"/>
      <c r="C70" s="254"/>
      <c r="D70" s="360" t="s">
        <v>512</v>
      </c>
      <c r="E70" s="360"/>
      <c r="F70" s="360"/>
      <c r="G70" s="274" t="s">
        <v>152</v>
      </c>
      <c r="H70" s="274" t="s">
        <v>370</v>
      </c>
      <c r="I70" s="275" t="s">
        <v>509</v>
      </c>
      <c r="J70" s="276" t="s">
        <v>513</v>
      </c>
      <c r="K70" s="306">
        <f>SUM(L70:AF70)</f>
        <v>0</v>
      </c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</row>
    <row r="71" spans="1:10" ht="25.5" customHeight="1">
      <c r="A71" s="21"/>
      <c r="B71" s="21"/>
      <c r="D71" s="21"/>
      <c r="E71" s="21"/>
      <c r="F71" s="21"/>
      <c r="G71" s="21"/>
      <c r="H71" s="21"/>
      <c r="I71" s="21"/>
      <c r="J71" s="21"/>
    </row>
    <row r="72" spans="1:10" ht="25.5" customHeight="1">
      <c r="A72" s="21"/>
      <c r="B72" s="21"/>
      <c r="D72" s="21"/>
      <c r="E72" s="21"/>
      <c r="F72" s="21"/>
      <c r="G72" s="21"/>
      <c r="H72" s="21"/>
      <c r="I72" s="21"/>
      <c r="J72" s="21"/>
    </row>
    <row r="73" spans="1:10" ht="25.5" customHeight="1">
      <c r="A73" s="21"/>
      <c r="B73" s="21"/>
      <c r="D73" s="21"/>
      <c r="E73" s="21"/>
      <c r="F73" s="21"/>
      <c r="G73" s="21"/>
      <c r="H73" s="21"/>
      <c r="I73" s="21"/>
      <c r="J73" s="21"/>
    </row>
    <row r="74" spans="1:10" ht="25.5" customHeight="1">
      <c r="A74" s="21"/>
      <c r="B74" s="21"/>
      <c r="D74" s="21"/>
      <c r="E74" s="21"/>
      <c r="F74" s="21"/>
      <c r="G74" s="21"/>
      <c r="H74" s="21"/>
      <c r="I74" s="21"/>
      <c r="J74" s="21"/>
    </row>
    <row r="75" spans="1:10" ht="25.5" customHeight="1">
      <c r="A75" s="21"/>
      <c r="B75" s="21"/>
      <c r="D75" s="21"/>
      <c r="E75" s="21"/>
      <c r="F75" s="21"/>
      <c r="G75" s="21"/>
      <c r="H75" s="21"/>
      <c r="I75" s="21"/>
      <c r="J75" s="21"/>
    </row>
    <row r="76" spans="1:10" ht="25.5" customHeight="1">
      <c r="A76" s="21"/>
      <c r="B76" s="21"/>
      <c r="D76" s="21"/>
      <c r="E76" s="21"/>
      <c r="F76" s="21"/>
      <c r="G76" s="21"/>
      <c r="H76" s="21"/>
      <c r="I76" s="21"/>
      <c r="J76" s="21"/>
    </row>
    <row r="77" spans="1:10" ht="25.5" customHeight="1">
      <c r="A77" s="21"/>
      <c r="B77" s="21"/>
      <c r="D77" s="21"/>
      <c r="E77" s="21"/>
      <c r="F77" s="21"/>
      <c r="G77" s="21"/>
      <c r="H77" s="21"/>
      <c r="I77" s="21"/>
      <c r="J77" s="21"/>
    </row>
  </sheetData>
  <sheetProtection/>
  <mergeCells count="12">
    <mergeCell ref="D30:I30"/>
    <mergeCell ref="D31:I31"/>
    <mergeCell ref="D68:F68"/>
    <mergeCell ref="D70:F70"/>
    <mergeCell ref="K9:K10"/>
    <mergeCell ref="A10:C10"/>
    <mergeCell ref="A11:C11"/>
    <mergeCell ref="D25:I25"/>
    <mergeCell ref="D29:I29"/>
    <mergeCell ref="K21:K23"/>
    <mergeCell ref="D27:I27"/>
    <mergeCell ref="D26:I26"/>
  </mergeCells>
  <printOptions/>
  <pageMargins left="0.6299212598425197" right="0.7874015748031497" top="0.984251968503937" bottom="0.984251968503937" header="0.5118110236220472" footer="0.5118110236220472"/>
  <pageSetup fitToHeight="1" fitToWidth="1" horizontalDpi="600" verticalDpi="600" orientation="landscape" paperSize="9" scale="3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M27"/>
  <sheetViews>
    <sheetView showGridLines="0" zoomScalePageLayoutView="0" workbookViewId="0" topLeftCell="A3">
      <selection activeCell="A5" sqref="A5"/>
    </sheetView>
  </sheetViews>
  <sheetFormatPr defaultColWidth="5.7109375" defaultRowHeight="12.75"/>
  <cols>
    <col min="1" max="1" width="12.00390625" style="65" customWidth="1"/>
    <col min="2" max="2" width="6.7109375" style="21" customWidth="1"/>
    <col min="3" max="3" width="6.7109375" style="38" customWidth="1"/>
    <col min="4" max="4" width="41.7109375" style="38" customWidth="1"/>
    <col min="5" max="5" width="20.00390625" style="38" customWidth="1"/>
    <col min="6" max="11" width="11.7109375" style="21" customWidth="1"/>
    <col min="12" max="12" width="4.7109375" style="21" customWidth="1"/>
    <col min="13" max="13" width="6.28125" style="21" customWidth="1"/>
    <col min="14" max="16384" width="5.7109375" style="21" customWidth="1"/>
  </cols>
  <sheetData>
    <row r="1" spans="1:9" ht="15" customHeight="1" hidden="1">
      <c r="A1" s="36"/>
      <c r="B1" s="36" t="s">
        <v>710</v>
      </c>
      <c r="C1" s="158" t="s">
        <v>263</v>
      </c>
      <c r="D1" s="36" t="s">
        <v>711</v>
      </c>
      <c r="E1" s="21" t="s">
        <v>524</v>
      </c>
      <c r="F1" s="37" t="s">
        <v>712</v>
      </c>
      <c r="G1" s="37" t="s">
        <v>1036</v>
      </c>
      <c r="H1" s="37" t="s">
        <v>713</v>
      </c>
      <c r="I1" s="37" t="s">
        <v>723</v>
      </c>
    </row>
    <row r="2" spans="1:9" ht="15" customHeight="1" hidden="1">
      <c r="A2" s="36" t="s">
        <v>185</v>
      </c>
      <c r="B2" s="36" t="e">
        <f>Tiedonantajataso</f>
        <v>#REF!</v>
      </c>
      <c r="C2" s="158">
        <f>90</f>
        <v>90</v>
      </c>
      <c r="D2" s="36" t="str">
        <f>K9</f>
        <v>R10F</v>
      </c>
      <c r="E2" s="21">
        <f>C22</f>
        <v>0</v>
      </c>
      <c r="F2" s="29" t="s">
        <v>1383</v>
      </c>
      <c r="G2" s="29" t="s">
        <v>1534</v>
      </c>
      <c r="H2" s="29" t="s">
        <v>1395</v>
      </c>
      <c r="I2" s="29" t="s">
        <v>1396</v>
      </c>
    </row>
    <row r="3" spans="3:6" ht="15" customHeight="1">
      <c r="C3" s="21"/>
      <c r="D3" s="21"/>
      <c r="F3" s="38"/>
    </row>
    <row r="4" spans="1:11" ht="15" customHeight="1">
      <c r="A4" s="139" t="s">
        <v>1270</v>
      </c>
      <c r="C4" s="21"/>
      <c r="D4" s="21"/>
      <c r="F4" s="38"/>
      <c r="J4" s="133" t="s">
        <v>1271</v>
      </c>
      <c r="K4" s="340" t="s">
        <v>4296</v>
      </c>
    </row>
    <row r="5" spans="3:11" ht="15" customHeight="1">
      <c r="C5" s="21"/>
      <c r="D5" s="21"/>
      <c r="F5" s="38"/>
      <c r="J5" s="133" t="s">
        <v>1097</v>
      </c>
      <c r="K5" s="339"/>
    </row>
    <row r="6" spans="3:11" ht="15" customHeight="1">
      <c r="C6" s="21"/>
      <c r="D6" s="21"/>
      <c r="F6" s="38"/>
      <c r="J6" s="133" t="s">
        <v>1272</v>
      </c>
      <c r="K6" s="340" t="s">
        <v>4295</v>
      </c>
    </row>
    <row r="7" spans="1:6" s="24" customFormat="1" ht="15" customHeight="1">
      <c r="A7" s="77"/>
      <c r="C7" s="78"/>
      <c r="D7" s="78"/>
      <c r="E7" s="78"/>
      <c r="F7" s="53"/>
    </row>
    <row r="8" spans="1:13" ht="22.5" customHeight="1">
      <c r="A8" s="159" t="s">
        <v>698</v>
      </c>
      <c r="E8" s="21"/>
      <c r="F8" s="43"/>
      <c r="M8" s="79"/>
    </row>
    <row r="9" spans="1:13" ht="15" customHeight="1">
      <c r="A9" s="45"/>
      <c r="F9" s="43"/>
      <c r="K9" s="361" t="s">
        <v>1638</v>
      </c>
      <c r="M9" s="79"/>
    </row>
    <row r="10" spans="1:11" ht="30" customHeight="1">
      <c r="A10" s="348" t="s">
        <v>1269</v>
      </c>
      <c r="B10" s="348"/>
      <c r="C10" s="205" t="s">
        <v>1407</v>
      </c>
      <c r="D10" s="127"/>
      <c r="K10" s="362"/>
    </row>
    <row r="11" spans="1:13" s="28" customFormat="1" ht="30" customHeight="1">
      <c r="A11" s="347" t="s">
        <v>705</v>
      </c>
      <c r="B11" s="347"/>
      <c r="C11" s="206" t="s">
        <v>1408</v>
      </c>
      <c r="D11" s="157"/>
      <c r="E11" s="21"/>
      <c r="G11" s="48"/>
      <c r="H11" s="48"/>
      <c r="I11" s="48"/>
      <c r="J11" s="48"/>
      <c r="L11" s="48"/>
      <c r="M11" s="48"/>
    </row>
    <row r="12" spans="1:13" s="28" customFormat="1" ht="15" customHeight="1">
      <c r="A12" s="128" t="s">
        <v>708</v>
      </c>
      <c r="B12" s="127"/>
      <c r="C12" s="127" t="s">
        <v>699</v>
      </c>
      <c r="D12" s="127"/>
      <c r="E12" s="21"/>
      <c r="G12" s="48"/>
      <c r="H12" s="48"/>
      <c r="I12" s="48"/>
      <c r="J12" s="48"/>
      <c r="K12" s="48"/>
      <c r="L12" s="48"/>
      <c r="M12" s="48"/>
    </row>
    <row r="13" spans="1:13" s="28" customFormat="1" ht="15" customHeight="1">
      <c r="A13" s="128" t="s">
        <v>706</v>
      </c>
      <c r="B13" s="129"/>
      <c r="C13" s="111" t="s">
        <v>1034</v>
      </c>
      <c r="D13" s="129"/>
      <c r="E13" s="21"/>
      <c r="G13" s="48"/>
      <c r="H13" s="48"/>
      <c r="I13" s="48"/>
      <c r="J13" s="48"/>
      <c r="K13" s="48"/>
      <c r="L13" s="48"/>
      <c r="M13" s="48"/>
    </row>
    <row r="14" spans="1:13" s="28" customFormat="1" ht="15" customHeight="1">
      <c r="A14" s="128" t="s">
        <v>305</v>
      </c>
      <c r="B14" s="127"/>
      <c r="C14" s="112" t="s">
        <v>707</v>
      </c>
      <c r="D14" s="127"/>
      <c r="E14" s="21"/>
      <c r="G14" s="48"/>
      <c r="H14" s="48"/>
      <c r="I14" s="48"/>
      <c r="J14" s="48"/>
      <c r="K14" s="48"/>
      <c r="L14" s="48"/>
      <c r="M14" s="48"/>
    </row>
    <row r="15" spans="1:13" s="28" customFormat="1" ht="15" customHeight="1">
      <c r="A15" s="22"/>
      <c r="B15" s="22"/>
      <c r="C15" s="22"/>
      <c r="D15" s="22"/>
      <c r="E15" s="21"/>
      <c r="G15" s="48"/>
      <c r="H15" s="48"/>
      <c r="I15" s="48"/>
      <c r="J15" s="48"/>
      <c r="K15" s="48"/>
      <c r="L15" s="48"/>
      <c r="M15" s="48"/>
    </row>
    <row r="16" spans="1:13" s="28" customFormat="1" ht="15" customHeight="1">
      <c r="A16" s="22"/>
      <c r="B16" s="21"/>
      <c r="D16" s="22"/>
      <c r="E16" s="21"/>
      <c r="F16" s="22"/>
      <c r="G16" s="48"/>
      <c r="H16" s="48"/>
      <c r="I16" s="48"/>
      <c r="J16" s="48"/>
      <c r="K16" s="48"/>
      <c r="L16" s="48"/>
      <c r="M16" s="48"/>
    </row>
    <row r="17" spans="1:13" ht="15" customHeight="1">
      <c r="A17" s="22"/>
      <c r="B17" s="22"/>
      <c r="C17" s="22"/>
      <c r="D17" s="22"/>
      <c r="E17" s="21"/>
      <c r="F17" s="22"/>
      <c r="G17" s="47"/>
      <c r="H17" s="47"/>
      <c r="I17" s="47"/>
      <c r="J17" s="47"/>
      <c r="K17" s="47"/>
      <c r="L17" s="47"/>
      <c r="M17" s="47"/>
    </row>
    <row r="18" spans="1:13" ht="15" customHeight="1">
      <c r="A18" s="131" t="s">
        <v>4289</v>
      </c>
      <c r="C18" s="52"/>
      <c r="D18" s="21"/>
      <c r="E18" s="21"/>
      <c r="F18" s="22"/>
      <c r="G18" s="47"/>
      <c r="H18" s="47"/>
      <c r="I18" s="47"/>
      <c r="J18" s="47"/>
      <c r="K18" s="47"/>
      <c r="L18" s="47"/>
      <c r="M18" s="47"/>
    </row>
    <row r="19" spans="1:13" ht="15" customHeight="1">
      <c r="A19" s="21"/>
      <c r="C19" s="21"/>
      <c r="D19" s="21"/>
      <c r="E19" s="21"/>
      <c r="F19" s="22"/>
      <c r="G19" s="47"/>
      <c r="H19" s="47"/>
      <c r="I19" s="47"/>
      <c r="J19" s="47"/>
      <c r="K19" s="47"/>
      <c r="L19" s="47"/>
      <c r="M19" s="47"/>
    </row>
    <row r="20" spans="1:13" ht="15" customHeight="1">
      <c r="A20" s="164" t="s">
        <v>129</v>
      </c>
      <c r="B20" s="28"/>
      <c r="C20" s="28"/>
      <c r="D20" s="28"/>
      <c r="E20" s="28"/>
      <c r="F20" s="135"/>
      <c r="G20" s="135"/>
      <c r="H20" s="135"/>
      <c r="I20" s="135"/>
      <c r="J20" s="135"/>
      <c r="K20" s="135"/>
      <c r="L20" s="135"/>
      <c r="M20" s="47"/>
    </row>
    <row r="21" spans="1:13" ht="15" customHeight="1">
      <c r="A21" s="135"/>
      <c r="B21" s="135"/>
      <c r="C21" s="135"/>
      <c r="D21" s="28"/>
      <c r="E21" s="28"/>
      <c r="F21" s="28" t="s">
        <v>31</v>
      </c>
      <c r="G21" s="135"/>
      <c r="H21" s="135"/>
      <c r="I21" s="135"/>
      <c r="J21" s="135"/>
      <c r="K21" s="135"/>
      <c r="L21" s="135"/>
      <c r="M21" s="47"/>
    </row>
    <row r="22" spans="1:13" ht="18" customHeight="1">
      <c r="A22" s="135" t="s">
        <v>130</v>
      </c>
      <c r="B22" s="135"/>
      <c r="C22" s="335"/>
      <c r="D22" s="135"/>
      <c r="E22" s="180"/>
      <c r="F22" s="369" t="s">
        <v>32</v>
      </c>
      <c r="G22" s="370"/>
      <c r="H22" s="370"/>
      <c r="I22" s="370"/>
      <c r="J22" s="370"/>
      <c r="K22" s="371"/>
      <c r="L22" s="135"/>
      <c r="M22" s="47"/>
    </row>
    <row r="23" spans="1:13" ht="15" customHeight="1">
      <c r="A23" s="135"/>
      <c r="B23" s="28"/>
      <c r="C23" s="181"/>
      <c r="D23" s="181"/>
      <c r="E23" s="181"/>
      <c r="F23" s="169">
        <v>-200</v>
      </c>
      <c r="G23" s="169">
        <v>-100</v>
      </c>
      <c r="H23" s="169">
        <v>-50</v>
      </c>
      <c r="I23" s="169">
        <v>50</v>
      </c>
      <c r="J23" s="169">
        <v>100</v>
      </c>
      <c r="K23" s="169">
        <v>200</v>
      </c>
      <c r="L23" s="180"/>
      <c r="M23" s="47"/>
    </row>
    <row r="24" spans="1:13" ht="15" customHeight="1">
      <c r="A24" s="161" t="s">
        <v>1397</v>
      </c>
      <c r="B24" s="28"/>
      <c r="C24" s="175"/>
      <c r="D24" s="175"/>
      <c r="E24" s="175"/>
      <c r="F24" s="287" t="s">
        <v>186</v>
      </c>
      <c r="G24" s="287" t="s">
        <v>187</v>
      </c>
      <c r="H24" s="287" t="s">
        <v>188</v>
      </c>
      <c r="I24" s="287" t="s">
        <v>189</v>
      </c>
      <c r="J24" s="287" t="s">
        <v>190</v>
      </c>
      <c r="K24" s="287" t="s">
        <v>267</v>
      </c>
      <c r="L24" s="198"/>
      <c r="M24" s="80"/>
    </row>
    <row r="25" spans="1:12" ht="15" customHeight="1">
      <c r="A25" s="286" t="s">
        <v>186</v>
      </c>
      <c r="B25" s="253"/>
      <c r="C25" s="366" t="s">
        <v>30</v>
      </c>
      <c r="D25" s="367"/>
      <c r="E25" s="368"/>
      <c r="F25" s="318"/>
      <c r="G25" s="318"/>
      <c r="H25" s="318"/>
      <c r="I25" s="318"/>
      <c r="J25" s="318"/>
      <c r="K25" s="318"/>
      <c r="L25" s="181"/>
    </row>
    <row r="26" spans="1:12" ht="15" customHeight="1">
      <c r="A26" s="286" t="s">
        <v>189</v>
      </c>
      <c r="B26" s="254"/>
      <c r="C26" s="277" t="s">
        <v>33</v>
      </c>
      <c r="D26" s="265"/>
      <c r="E26" s="278"/>
      <c r="F26" s="318"/>
      <c r="G26" s="319"/>
      <c r="H26" s="320"/>
      <c r="I26" s="320"/>
      <c r="J26" s="321"/>
      <c r="K26" s="318"/>
      <c r="L26" s="28"/>
    </row>
    <row r="27" spans="1:12" ht="15" customHeight="1">
      <c r="A27" s="170"/>
      <c r="B27" s="28"/>
      <c r="C27" s="175"/>
      <c r="D27" s="175"/>
      <c r="E27" s="175"/>
      <c r="L27" s="28"/>
    </row>
    <row r="28" ht="15" customHeight="1"/>
    <row r="29" ht="15" customHeight="1"/>
    <row r="30" ht="15" customHeight="1"/>
  </sheetData>
  <sheetProtection/>
  <mergeCells count="5">
    <mergeCell ref="C25:E25"/>
    <mergeCell ref="K9:K10"/>
    <mergeCell ref="A10:B10"/>
    <mergeCell ref="A11:B11"/>
    <mergeCell ref="F22:K22"/>
  </mergeCells>
  <printOptions/>
  <pageMargins left="0.62992125984251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30"/>
  <sheetViews>
    <sheetView showGridLines="0" zoomScalePageLayoutView="0" workbookViewId="0" topLeftCell="A3">
      <selection activeCell="E9" sqref="E9"/>
    </sheetView>
  </sheetViews>
  <sheetFormatPr defaultColWidth="5.7109375" defaultRowHeight="12.75"/>
  <cols>
    <col min="1" max="1" width="8.140625" style="36" customWidth="1"/>
    <col min="2" max="2" width="5.140625" style="36" customWidth="1"/>
    <col min="3" max="3" width="5.28125" style="21" customWidth="1"/>
    <col min="4" max="4" width="8.7109375" style="38" customWidth="1"/>
    <col min="5" max="5" width="58.57421875" style="21" customWidth="1"/>
    <col min="6" max="6" width="4.00390625" style="21" customWidth="1"/>
    <col min="7" max="12" width="11.7109375" style="21" customWidth="1"/>
    <col min="13" max="13" width="12.00390625" style="21" customWidth="1"/>
    <col min="14" max="14" width="5.421875" style="21" customWidth="1"/>
    <col min="15" max="16384" width="5.7109375" style="21" customWidth="1"/>
  </cols>
  <sheetData>
    <row r="1" spans="2:9" ht="15" customHeight="1" hidden="1">
      <c r="B1" s="36" t="s">
        <v>710</v>
      </c>
      <c r="C1" s="158" t="s">
        <v>263</v>
      </c>
      <c r="D1" s="36" t="s">
        <v>711</v>
      </c>
      <c r="E1" s="21" t="s">
        <v>524</v>
      </c>
      <c r="F1" s="37" t="s">
        <v>712</v>
      </c>
      <c r="G1" s="37" t="s">
        <v>1036</v>
      </c>
      <c r="H1" s="37" t="s">
        <v>713</v>
      </c>
      <c r="I1" s="37" t="s">
        <v>723</v>
      </c>
    </row>
    <row r="2" spans="1:9" ht="15" customHeight="1" hidden="1">
      <c r="A2" s="36" t="s">
        <v>185</v>
      </c>
      <c r="B2" s="36" t="e">
        <f>Tiedonantajataso</f>
        <v>#REF!</v>
      </c>
      <c r="C2" s="158">
        <f>90</f>
        <v>90</v>
      </c>
      <c r="D2" s="36" t="str">
        <f>L9</f>
        <v>R18F</v>
      </c>
      <c r="E2" s="21">
        <f>D22</f>
        <v>0</v>
      </c>
      <c r="F2" s="29" t="s">
        <v>1398</v>
      </c>
      <c r="G2" s="29" t="s">
        <v>1538</v>
      </c>
      <c r="H2" s="29" t="s">
        <v>1399</v>
      </c>
      <c r="I2" s="29" t="s">
        <v>1400</v>
      </c>
    </row>
    <row r="3" spans="3:12" ht="15" customHeight="1">
      <c r="C3" s="39"/>
      <c r="D3" s="40"/>
      <c r="I3" s="24"/>
      <c r="J3" s="24"/>
      <c r="K3" s="24"/>
      <c r="L3" s="24"/>
    </row>
    <row r="4" spans="1:12" ht="15" customHeight="1">
      <c r="A4" s="130" t="s">
        <v>1270</v>
      </c>
      <c r="C4" s="39"/>
      <c r="D4" s="40"/>
      <c r="I4" s="24"/>
      <c r="J4" s="24"/>
      <c r="K4" s="133" t="s">
        <v>1271</v>
      </c>
      <c r="L4" s="340" t="s">
        <v>4296</v>
      </c>
    </row>
    <row r="5" spans="3:12" ht="15" customHeight="1">
      <c r="C5" s="39"/>
      <c r="D5" s="40"/>
      <c r="I5" s="24"/>
      <c r="J5" s="24"/>
      <c r="K5" s="133" t="s">
        <v>1097</v>
      </c>
      <c r="L5" s="339"/>
    </row>
    <row r="6" spans="3:12" ht="15" customHeight="1">
      <c r="C6" s="39"/>
      <c r="D6" s="40"/>
      <c r="I6" s="24"/>
      <c r="J6" s="24"/>
      <c r="K6" s="133" t="s">
        <v>1272</v>
      </c>
      <c r="L6" s="340" t="s">
        <v>4295</v>
      </c>
    </row>
    <row r="7" spans="3:12" ht="15" customHeight="1">
      <c r="C7" s="39"/>
      <c r="D7" s="40"/>
      <c r="I7" s="24"/>
      <c r="J7" s="24"/>
      <c r="K7" s="24"/>
      <c r="L7" s="24"/>
    </row>
    <row r="8" spans="1:12" s="42" customFormat="1" ht="18.75" customHeight="1">
      <c r="A8" s="159" t="s">
        <v>698</v>
      </c>
      <c r="B8" s="41"/>
      <c r="C8" s="41"/>
      <c r="D8" s="41"/>
      <c r="I8" s="44"/>
      <c r="K8" s="44"/>
      <c r="L8" s="44"/>
    </row>
    <row r="9" spans="1:12" ht="15" customHeight="1">
      <c r="A9" s="45"/>
      <c r="B9" s="19"/>
      <c r="C9" s="19"/>
      <c r="D9" s="46"/>
      <c r="E9" s="19"/>
      <c r="F9" s="47"/>
      <c r="H9" s="47"/>
      <c r="I9" s="47"/>
      <c r="J9" s="47"/>
      <c r="L9" s="374" t="s">
        <v>1639</v>
      </c>
    </row>
    <row r="10" spans="1:12" ht="30" customHeight="1">
      <c r="A10" s="348" t="s">
        <v>1269</v>
      </c>
      <c r="B10" s="348"/>
      <c r="C10" s="348"/>
      <c r="D10" s="205" t="s">
        <v>1407</v>
      </c>
      <c r="E10" s="127"/>
      <c r="F10" s="47"/>
      <c r="H10" s="47"/>
      <c r="I10" s="47"/>
      <c r="J10" s="47"/>
      <c r="L10" s="375"/>
    </row>
    <row r="11" spans="1:17" s="28" customFormat="1" ht="30" customHeight="1">
      <c r="A11" s="347" t="s">
        <v>705</v>
      </c>
      <c r="B11" s="347"/>
      <c r="C11" s="347"/>
      <c r="D11" s="206" t="s">
        <v>1408</v>
      </c>
      <c r="E11" s="157"/>
      <c r="F11" s="21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s="28" customFormat="1" ht="15" customHeight="1">
      <c r="A12" s="128" t="s">
        <v>708</v>
      </c>
      <c r="B12" s="127"/>
      <c r="C12" s="127"/>
      <c r="D12" s="127" t="s">
        <v>699</v>
      </c>
      <c r="E12" s="127"/>
      <c r="F12" s="21"/>
      <c r="G12" s="50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28" customFormat="1" ht="15" customHeight="1">
      <c r="A13" s="128" t="s">
        <v>706</v>
      </c>
      <c r="B13" s="129"/>
      <c r="C13" s="129"/>
      <c r="D13" s="111" t="s">
        <v>1034</v>
      </c>
      <c r="E13" s="129"/>
      <c r="F13" s="2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28" customFormat="1" ht="15" customHeight="1">
      <c r="A14" s="128" t="s">
        <v>305</v>
      </c>
      <c r="B14" s="127"/>
      <c r="C14" s="127"/>
      <c r="D14" s="112" t="s">
        <v>707</v>
      </c>
      <c r="E14" s="127"/>
      <c r="F14" s="2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s="28" customFormat="1" ht="15" customHeight="1">
      <c r="A15" s="22"/>
      <c r="B15" s="21"/>
      <c r="C15" s="21"/>
      <c r="D15" s="22"/>
      <c r="E15" s="22"/>
      <c r="F15" s="2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s="28" customFormat="1" ht="15" customHeight="1">
      <c r="A16" s="22"/>
      <c r="B16" s="21"/>
      <c r="C16" s="21"/>
      <c r="D16" s="49"/>
      <c r="E16" s="22"/>
      <c r="F16" s="21"/>
      <c r="G16" s="21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s="51" customFormat="1" ht="15" customHeight="1">
      <c r="A17" s="30"/>
      <c r="B17" s="30"/>
      <c r="C17" s="30"/>
      <c r="D17" s="30"/>
      <c r="E17" s="30"/>
      <c r="F17" s="30"/>
      <c r="G17" s="30"/>
    </row>
    <row r="18" spans="1:10" ht="15" customHeight="1">
      <c r="A18" s="132" t="s">
        <v>4292</v>
      </c>
      <c r="B18" s="29"/>
      <c r="C18" s="29"/>
      <c r="D18" s="52"/>
      <c r="E18" s="29"/>
      <c r="F18" s="22"/>
      <c r="H18" s="47"/>
      <c r="J18" s="47"/>
    </row>
    <row r="19" spans="1:10" ht="15" customHeight="1">
      <c r="A19" s="21"/>
      <c r="B19" s="29"/>
      <c r="C19" s="29"/>
      <c r="D19" s="29"/>
      <c r="E19" s="29"/>
      <c r="F19" s="22"/>
      <c r="H19" s="47"/>
      <c r="I19" s="47"/>
      <c r="J19" s="47"/>
    </row>
    <row r="20" spans="1:12" ht="15" customHeight="1">
      <c r="A20" s="164" t="s">
        <v>129</v>
      </c>
      <c r="B20" s="135"/>
      <c r="C20" s="135"/>
      <c r="D20" s="135"/>
      <c r="E20" s="28"/>
      <c r="F20" s="28"/>
      <c r="G20" s="135"/>
      <c r="H20" s="135"/>
      <c r="I20" s="135"/>
      <c r="J20" s="135"/>
      <c r="K20" s="28"/>
      <c r="L20" s="28"/>
    </row>
    <row r="21" spans="1:12" ht="15" customHeight="1">
      <c r="A21" s="164"/>
      <c r="B21" s="135"/>
      <c r="C21" s="135"/>
      <c r="D21" s="135"/>
      <c r="E21" s="28"/>
      <c r="F21" s="28"/>
      <c r="G21" s="28"/>
      <c r="H21" s="28"/>
      <c r="I21" s="28"/>
      <c r="J21" s="28"/>
      <c r="K21" s="28"/>
      <c r="L21" s="28"/>
    </row>
    <row r="22" spans="1:12" ht="18" customHeight="1">
      <c r="A22" s="135" t="s">
        <v>130</v>
      </c>
      <c r="B22" s="135"/>
      <c r="C22" s="135"/>
      <c r="D22" s="335"/>
      <c r="E22" s="135"/>
      <c r="F22" s="180"/>
      <c r="G22" s="369" t="s">
        <v>32</v>
      </c>
      <c r="H22" s="370"/>
      <c r="I22" s="370"/>
      <c r="J22" s="370"/>
      <c r="K22" s="370"/>
      <c r="L22" s="371"/>
    </row>
    <row r="23" spans="1:12" ht="15" customHeight="1">
      <c r="A23" s="28"/>
      <c r="B23" s="162"/>
      <c r="C23" s="173"/>
      <c r="D23" s="202"/>
      <c r="E23" s="28"/>
      <c r="F23" s="28"/>
      <c r="G23" s="169">
        <v>-200</v>
      </c>
      <c r="H23" s="169">
        <v>-100</v>
      </c>
      <c r="I23" s="169">
        <v>-50</v>
      </c>
      <c r="J23" s="169">
        <v>50</v>
      </c>
      <c r="K23" s="169">
        <v>100</v>
      </c>
      <c r="L23" s="169">
        <v>200</v>
      </c>
    </row>
    <row r="24" spans="1:12" ht="15" customHeight="1">
      <c r="A24" s="161" t="s">
        <v>1397</v>
      </c>
      <c r="B24" s="170"/>
      <c r="C24" s="173"/>
      <c r="D24" s="201"/>
      <c r="E24" s="181"/>
      <c r="F24" s="28"/>
      <c r="G24" s="287">
        <v>100</v>
      </c>
      <c r="H24" s="287">
        <v>110</v>
      </c>
      <c r="I24" s="287">
        <v>120</v>
      </c>
      <c r="J24" s="287">
        <v>130</v>
      </c>
      <c r="K24" s="287">
        <v>140</v>
      </c>
      <c r="L24" s="287">
        <v>150</v>
      </c>
    </row>
    <row r="25" spans="1:12" ht="15" customHeight="1">
      <c r="A25" s="287" t="s">
        <v>1273</v>
      </c>
      <c r="B25" s="286"/>
      <c r="C25" s="279"/>
      <c r="D25" s="376" t="s">
        <v>1274</v>
      </c>
      <c r="E25" s="376"/>
      <c r="F25" s="283"/>
      <c r="G25" s="322">
        <f aca="true" t="shared" si="0" ref="G25:L25">SUM(G26:G27)</f>
        <v>0</v>
      </c>
      <c r="H25" s="323">
        <f t="shared" si="0"/>
        <v>0</v>
      </c>
      <c r="I25" s="323">
        <f t="shared" si="0"/>
        <v>0</v>
      </c>
      <c r="J25" s="323">
        <f t="shared" si="0"/>
        <v>0</v>
      </c>
      <c r="K25" s="323">
        <f t="shared" si="0"/>
        <v>0</v>
      </c>
      <c r="L25" s="323">
        <f t="shared" si="0"/>
        <v>0</v>
      </c>
    </row>
    <row r="26" spans="1:12" ht="15" customHeight="1">
      <c r="A26" s="287" t="s">
        <v>1273</v>
      </c>
      <c r="B26" s="286" t="s">
        <v>186</v>
      </c>
      <c r="C26" s="279"/>
      <c r="D26" s="372" t="s">
        <v>1379</v>
      </c>
      <c r="E26" s="372"/>
      <c r="F26" s="280"/>
      <c r="G26" s="285"/>
      <c r="H26" s="285"/>
      <c r="I26" s="285"/>
      <c r="J26" s="285"/>
      <c r="K26" s="285"/>
      <c r="L26" s="285"/>
    </row>
    <row r="27" spans="1:12" ht="15" customHeight="1">
      <c r="A27" s="287" t="s">
        <v>1273</v>
      </c>
      <c r="B27" s="286" t="s">
        <v>187</v>
      </c>
      <c r="C27" s="281"/>
      <c r="D27" s="373" t="s">
        <v>1380</v>
      </c>
      <c r="E27" s="373"/>
      <c r="F27" s="282"/>
      <c r="G27" s="285"/>
      <c r="H27" s="285"/>
      <c r="I27" s="285"/>
      <c r="J27" s="285"/>
      <c r="K27" s="285"/>
      <c r="L27" s="285"/>
    </row>
    <row r="28" spans="1:12" ht="15" customHeight="1">
      <c r="A28" s="170"/>
      <c r="B28" s="170"/>
      <c r="C28" s="28"/>
      <c r="D28" s="175"/>
      <c r="E28" s="28"/>
      <c r="F28" s="28"/>
      <c r="G28" s="28"/>
      <c r="H28" s="28"/>
      <c r="I28" s="28"/>
      <c r="J28" s="28"/>
      <c r="K28" s="28"/>
      <c r="L28" s="28"/>
    </row>
    <row r="29" spans="1:12" ht="15" customHeight="1">
      <c r="A29" s="28"/>
      <c r="B29" s="170"/>
      <c r="C29" s="28"/>
      <c r="D29" s="175"/>
      <c r="E29" s="28"/>
      <c r="F29" s="28"/>
      <c r="G29" s="28"/>
      <c r="H29" s="28"/>
      <c r="I29" s="28"/>
      <c r="J29" s="28"/>
      <c r="K29" s="28"/>
      <c r="L29" s="28"/>
    </row>
    <row r="30" spans="1:12" ht="15" customHeight="1">
      <c r="A30" s="28"/>
      <c r="B30" s="170"/>
      <c r="C30" s="28"/>
      <c r="D30" s="175"/>
      <c r="E30" s="28"/>
      <c r="F30" s="28"/>
      <c r="G30" s="28"/>
      <c r="H30" s="28"/>
      <c r="I30" s="28"/>
      <c r="J30" s="28"/>
      <c r="K30" s="28"/>
      <c r="L30" s="28"/>
    </row>
    <row r="31" ht="15" customHeight="1"/>
  </sheetData>
  <sheetProtection/>
  <mergeCells count="7">
    <mergeCell ref="A10:C10"/>
    <mergeCell ref="A11:C11"/>
    <mergeCell ref="D26:E26"/>
    <mergeCell ref="D27:E27"/>
    <mergeCell ref="G22:L22"/>
    <mergeCell ref="L9:L10"/>
    <mergeCell ref="D25:E25"/>
  </mergeCells>
  <printOptions/>
  <pageMargins left="0.4724409448818898" right="0.3937007874015748" top="0.984251968503937" bottom="0.984251968503937" header="0.5118110236220472" footer="0.5118110236220472"/>
  <pageSetup fitToHeight="1" fitToWidth="1" horizontalDpi="600" verticalDpi="600" orientation="landscape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Pitkänen, Seppo</dc:creator>
  <cp:keywords/>
  <dc:description>Versio 1.0.4 (13.2.2014)</dc:description>
  <cp:lastModifiedBy>Galkin, Margit</cp:lastModifiedBy>
  <cp:lastPrinted>2009-03-20T14:16:19Z</cp:lastPrinted>
  <dcterms:created xsi:type="dcterms:W3CDTF">2008-01-18T08:04:13Z</dcterms:created>
  <dcterms:modified xsi:type="dcterms:W3CDTF">2019-02-01T08:36:54Z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5JRKAA2VA3A4-89-2</vt:lpwstr>
  </property>
  <property fmtid="{D5CDD505-2E9C-101B-9397-08002B2CF9AE}" pid="3" name="_dlc_DocIdItemGuid">
    <vt:lpwstr>ef000da4-6aeb-4bae-9a6c-ad6779255a29</vt:lpwstr>
  </property>
  <property fmtid="{D5CDD505-2E9C-101B-9397-08002B2CF9AE}" pid="4" name="_dlc_DocIdUrl">
    <vt:lpwstr>http://valo/projektit/Finrep_riski/_layouts/DocIdRedir.aspx?ID=5JRKAA2VA3A4-89-2, 5JRKAA2VA3A4-89-2</vt:lpwstr>
  </property>
  <property fmtid="{D5CDD505-2E9C-101B-9397-08002B2CF9AE}" pid="5" name="LinkInfoId">
    <vt:lpwstr>155710</vt:lpwstr>
  </property>
  <property fmtid="{D5CDD505-2E9C-101B-9397-08002B2CF9AE}" pid="6" name="TaskPhaseId">
    <vt:lpwstr>12355</vt:lpwstr>
  </property>
  <property fmtid="{D5CDD505-2E9C-101B-9397-08002B2CF9AE}" pid="7" name="TaskPhaseNativeIdentifier">
    <vt:lpwstr>03.00.00/0</vt:lpwstr>
  </property>
  <property fmtid="{D5CDD505-2E9C-101B-9397-08002B2CF9AE}" pid="8" name="AccessRights">
    <vt:lpwstr/>
  </property>
  <property fmtid="{D5CDD505-2E9C-101B-9397-08002B2CF9AE}" pid="9" name="DocumentTypeKey">
    <vt:lpwstr>DOCUMENTTYPES_3345</vt:lpwstr>
  </property>
  <property fmtid="{D5CDD505-2E9C-101B-9397-08002B2CF9AE}" pid="10" name="ContentTypeId">
    <vt:lpwstr>0x010100A530CFF0EEB1442EBD6E2CB2270C99FD00ECDE9088CFA147D3AD77014B3E3EC4E80072398E33D6FE2B4A881E0B4E38955F8E</vt:lpwstr>
  </property>
  <property fmtid="{D5CDD505-2E9C-101B-9397-08002B2CF9AE}" pid="11" name="Publicityclass">
    <vt:lpwstr>Sisäinen</vt:lpwstr>
  </property>
  <property fmtid="{D5CDD505-2E9C-101B-9397-08002B2CF9AE}" pid="12" name="ValidEnd">
    <vt:lpwstr/>
  </property>
  <property fmtid="{D5CDD505-2E9C-101B-9397-08002B2CF9AE}" pid="13" name="LanguageFiva">
    <vt:lpwstr>fi - suomi</vt:lpwstr>
  </property>
  <property fmtid="{D5CDD505-2E9C-101B-9397-08002B2CF9AE}" pid="14" name="OriginatorUnitFiva">
    <vt:lpwstr/>
  </property>
  <property fmtid="{D5CDD505-2E9C-101B-9397-08002B2CF9AE}" pid="15" name="SignatureDescription">
    <vt:lpwstr/>
  </property>
  <property fmtid="{D5CDD505-2E9C-101B-9397-08002B2CF9AE}" pid="16" name="DateDisplay">
    <vt:lpwstr/>
  </property>
  <property fmtid="{D5CDD505-2E9C-101B-9397-08002B2CF9AE}" pid="17" name="Status">
    <vt:lpwstr>Luonnos</vt:lpwstr>
  </property>
  <property fmtid="{D5CDD505-2E9C-101B-9397-08002B2CF9AE}" pid="18" name="Abstract">
    <vt:lpwstr/>
  </property>
  <property fmtid="{D5CDD505-2E9C-101B-9397-08002B2CF9AE}" pid="19" name="GRSId">
    <vt:lpwstr>41282</vt:lpwstr>
  </property>
  <property fmtid="{D5CDD505-2E9C-101B-9397-08002B2CF9AE}" pid="20" name="Acquired">
    <vt:lpwstr/>
  </property>
  <property fmtid="{D5CDD505-2E9C-101B-9397-08002B2CF9AE}" pid="21" name="Originator">
    <vt:lpwstr/>
  </property>
  <property fmtid="{D5CDD505-2E9C-101B-9397-08002B2CF9AE}" pid="22" name="OtherID">
    <vt:lpwstr/>
  </property>
  <property fmtid="{D5CDD505-2E9C-101B-9397-08002B2CF9AE}" pid="23" name="AuthenticityDescription">
    <vt:lpwstr/>
  </property>
  <property fmtid="{D5CDD505-2E9C-101B-9397-08002B2CF9AE}" pid="24" name="TaskId">
    <vt:lpwstr>10131</vt:lpwstr>
  </property>
  <property fmtid="{D5CDD505-2E9C-101B-9397-08002B2CF9AE}" pid="25" name="ArchiveTime">
    <vt:lpwstr/>
  </property>
  <property fmtid="{D5CDD505-2E9C-101B-9397-08002B2CF9AE}" pid="26" name="RegistrationID">
    <vt:lpwstr/>
  </property>
  <property fmtid="{D5CDD505-2E9C-101B-9397-08002B2CF9AE}" pid="27" name="CustomDistributionRestricted">
    <vt:lpwstr>0</vt:lpwstr>
  </property>
  <property fmtid="{D5CDD505-2E9C-101B-9397-08002B2CF9AE}" pid="28" name="ValidBegin">
    <vt:lpwstr/>
  </property>
  <property fmtid="{D5CDD505-2E9C-101B-9397-08002B2CF9AE}" pid="29" name="Function">
    <vt:lpwstr>03.00.00 Valvottavien raportointi; ilmoitukset ja pöytäkirjat</vt:lpwstr>
  </property>
  <property fmtid="{D5CDD505-2E9C-101B-9397-08002B2CF9AE}" pid="30" name="AuthenticityDate">
    <vt:lpwstr/>
  </property>
  <property fmtid="{D5CDD505-2E9C-101B-9397-08002B2CF9AE}" pid="31" name="GRSSelectionDate">
    <vt:lpwstr>2013-10-23T11:13:02Z</vt:lpwstr>
  </property>
  <property fmtid="{D5CDD505-2E9C-101B-9397-08002B2CF9AE}" pid="32" name="Sender">
    <vt:lpwstr/>
  </property>
  <property fmtid="{D5CDD505-2E9C-101B-9397-08002B2CF9AE}" pid="33" name="Diarium">
    <vt:lpwstr>0</vt:lpwstr>
  </property>
  <property fmtid="{D5CDD505-2E9C-101B-9397-08002B2CF9AE}" pid="34" name="Receiver">
    <vt:lpwstr/>
  </property>
  <property fmtid="{D5CDD505-2E9C-101B-9397-08002B2CF9AE}" pid="35" name="SPDescription">
    <vt:lpwstr/>
  </property>
  <property fmtid="{D5CDD505-2E9C-101B-9397-08002B2CF9AE}" pid="36" name="AddedRelations">
    <vt:lpwstr/>
  </property>
  <property fmtid="{D5CDD505-2E9C-101B-9397-08002B2CF9AE}" pid="37" name="YhpeCode">
    <vt:lpwstr/>
  </property>
  <property fmtid="{D5CDD505-2E9C-101B-9397-08002B2CF9AE}" pid="38" name="Direction">
    <vt:lpwstr/>
  </property>
  <property fmtid="{D5CDD505-2E9C-101B-9397-08002B2CF9AE}" pid="39" name="CustomDistribution">
    <vt:lpwstr/>
  </property>
  <property fmtid="{D5CDD505-2E9C-101B-9397-08002B2CF9AE}" pid="40" name="Registration">
    <vt:lpwstr/>
  </property>
  <property fmtid="{D5CDD505-2E9C-101B-9397-08002B2CF9AE}" pid="41" name="SelectedYhpeData">
    <vt:lpwstr/>
  </property>
  <property fmtid="{D5CDD505-2E9C-101B-9397-08002B2CF9AE}" pid="42" name="Personaldata">
    <vt:lpwstr/>
  </property>
  <property fmtid="{D5CDD505-2E9C-101B-9397-08002B2CF9AE}" pid="43" name="AuthenticityChecker">
    <vt:lpwstr/>
  </property>
  <property fmtid="{D5CDD505-2E9C-101B-9397-08002B2CF9AE}" pid="44" name="Sent">
    <vt:lpwstr/>
  </property>
  <property fmtid="{D5CDD505-2E9C-101B-9397-08002B2CF9AE}" pid="45" name="DocumentShape">
    <vt:lpwstr/>
  </property>
  <property fmtid="{D5CDD505-2E9C-101B-9397-08002B2CF9AE}" pid="46" name="Deadline">
    <vt:lpwstr/>
  </property>
  <property fmtid="{D5CDD505-2E9C-101B-9397-08002B2CF9AE}" pid="47" name="ProtectionLevel">
    <vt:lpwstr>-</vt:lpwstr>
  </property>
  <property fmtid="{D5CDD505-2E9C-101B-9397-08002B2CF9AE}" pid="48" name="RegulationID">
    <vt:lpwstr/>
  </property>
  <property fmtid="{D5CDD505-2E9C-101B-9397-08002B2CF9AE}" pid="49" name="Date">
    <vt:lpwstr>2013-10-23T00:00:00Z</vt:lpwstr>
  </property>
  <property fmtid="{D5CDD505-2E9C-101B-9397-08002B2CF9AE}" pid="50" name="SecurityReasonFiva">
    <vt:lpwstr>-</vt:lpwstr>
  </property>
  <property fmtid="{D5CDD505-2E9C-101B-9397-08002B2CF9AE}" pid="51" name="CorporateName">
    <vt:lpwstr/>
  </property>
  <property fmtid="{D5CDD505-2E9C-101B-9397-08002B2CF9AE}" pid="52" name="RecordType">
    <vt:lpwstr>raportti</vt:lpwstr>
  </property>
  <property fmtid="{D5CDD505-2E9C-101B-9397-08002B2CF9AE}" pid="53" name="OriginatorCorporateName">
    <vt:lpwstr/>
  </property>
  <property fmtid="{D5CDD505-2E9C-101B-9397-08002B2CF9AE}" pid="54" name="ContentType">
    <vt:lpwstr>Document</vt:lpwstr>
  </property>
  <property fmtid="{D5CDD505-2E9C-101B-9397-08002B2CF9AE}" pid="55" name="FivaKeywordsTaxField">
    <vt:lpwstr>6;#Suomen Pankki|f3a1eab2-ad80-4fdb-b6c2-0f6884d1708a</vt:lpwstr>
  </property>
  <property fmtid="{D5CDD505-2E9C-101B-9397-08002B2CF9AE}" pid="56" name="FivaTopicTaxFieldTaxHTField0">
    <vt:lpwstr/>
  </property>
  <property fmtid="{D5CDD505-2E9C-101B-9397-08002B2CF9AE}" pid="57" name="FivaTopicTaxField">
    <vt:lpwstr/>
  </property>
  <property fmtid="{D5CDD505-2E9C-101B-9397-08002B2CF9AE}" pid="58" name="FivaKeywordsTaxFieldTaxHTField0">
    <vt:lpwstr>Suomen Pankki|f3a1eab2-ad80-4fdb-b6c2-0f6884d1708a</vt:lpwstr>
  </property>
  <property fmtid="{D5CDD505-2E9C-101B-9397-08002B2CF9AE}" pid="59" name="FivaTargetGroup2TaxField">
    <vt:lpwstr/>
  </property>
  <property fmtid="{D5CDD505-2E9C-101B-9397-08002B2CF9AE}" pid="60" name="FivaDocumentTypeTaxField">
    <vt:lpwstr/>
  </property>
  <property fmtid="{D5CDD505-2E9C-101B-9397-08002B2CF9AE}" pid="61" name="FivaDocumentTypeTaxFieldTaxHTField0">
    <vt:lpwstr/>
  </property>
  <property fmtid="{D5CDD505-2E9C-101B-9397-08002B2CF9AE}" pid="62" name="FivaTargetGroupTaxFieldTaxHTField0">
    <vt:lpwstr>Muut|75556a7b-5c94-4770-a915-34799d8d352c</vt:lpwstr>
  </property>
  <property fmtid="{D5CDD505-2E9C-101B-9397-08002B2CF9AE}" pid="63" name="FivaTargetGroupTaxField">
    <vt:lpwstr>32;#Muut|75556a7b-5c94-4770-a915-34799d8d352c</vt:lpwstr>
  </property>
  <property fmtid="{D5CDD505-2E9C-101B-9397-08002B2CF9AE}" pid="64" name="FivaTargetGroup2TaxFieldTaxHTField0">
    <vt:lpwstr/>
  </property>
  <property fmtid="{D5CDD505-2E9C-101B-9397-08002B2CF9AE}" pid="65" name="TaxCatchAll">
    <vt:lpwstr>32;#Muut|75556a7b-5c94-4770-a915-34799d8d352c;#6;#Suomen Pankki|f3a1eab2-ad80-4fdb-b6c2-0f6884d1708a</vt:lpwstr>
  </property>
  <property fmtid="{D5CDD505-2E9C-101B-9397-08002B2CF9AE}" pid="66" name="PublishingExpirationDate">
    <vt:lpwstr/>
  </property>
  <property fmtid="{D5CDD505-2E9C-101B-9397-08002B2CF9AE}" pid="67" name="PublishingStartDate">
    <vt:lpwstr/>
  </property>
  <property fmtid="{D5CDD505-2E9C-101B-9397-08002B2CF9AE}" pid="68" name="FivaOriginalContentType5">
    <vt:lpwstr/>
  </property>
</Properties>
</file>